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V:\0401\3. JH_PLAN\JH_Plan\4 Einzelfall- und Fachservice\4.1 Arbeitskreise und Netzwerke\4.1.4 AG Qualifizierung der JH-Statistik\4.1.4.2 HzE Berichte und Vorinfos\2020\"/>
    </mc:Choice>
  </mc:AlternateContent>
  <bookViews>
    <workbookView xWindow="0" yWindow="0" windowWidth="20490" windowHeight="7590" tabRatio="839"/>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shapeId="0">
      <text>
        <r>
          <rPr>
            <sz val="9"/>
            <color indexed="81"/>
            <rFont val="Segoe UI"/>
            <family val="2"/>
          </rPr>
          <t>(Angaben der Bevölkerungs-fortschreibung zum 31.12.2018 basieren auf der Basis des Zensus 2011)</t>
        </r>
      </text>
    </comment>
    <comment ref="A42" authorId="0" shapeId="0">
      <text>
        <r>
          <rPr>
            <sz val="9"/>
            <color indexed="81"/>
            <rFont val="Tahoma"/>
            <family val="2"/>
          </rPr>
          <t>Die Daten sind für Jugendämter von kreisangehörigen Gemeinden nicht verfügbar. Ebenso liegen die Daten nicht für den jeweiligen Jugendamtstyp vor!</t>
        </r>
      </text>
    </comment>
    <comment ref="A134" authorId="0" shapeId="0">
      <text>
        <r>
          <rPr>
            <sz val="9"/>
            <color indexed="81"/>
            <rFont val="Tahoma"/>
            <family val="2"/>
          </rPr>
          <t>Die Daten sind für Jugendämter von kreisangehörigen Gemeinden nicht verfügbar. Ebenso liegen die Daten nicht für den jeweiligen Jugendamtstyp vor!</t>
        </r>
      </text>
    </comment>
    <comment ref="A166" authorId="0" shapeId="0">
      <text>
        <r>
          <rPr>
            <sz val="9"/>
            <color indexed="81"/>
            <rFont val="Tahoma"/>
            <family val="2"/>
          </rPr>
          <t>Die Daten zum Migrationshintergrund (ausländische Herkunft und die in der Familie gesprochene Sprache) werden für Köln aufgrund einer fehlerhaften Erfassung nicht ausgewiesen. Eine Klärung steht noch aus. Deshalb wird an dieser Stelle auch auf die Ergebnisse für NRW und das Rheinland für die beiden Aufwertungsdimensionen für den Migrationshintergrund verzichtet.</t>
        </r>
      </text>
    </comment>
    <comment ref="A186" authorId="0" shapeId="0">
      <text>
        <r>
          <rPr>
            <sz val="9"/>
            <color indexed="81"/>
            <rFont val="Segoe UI"/>
            <family val="2"/>
          </rPr>
          <t>Bei den ambulanten Hilfen  werden – wie in der Darstellung der Jugendamtstabellen in den Vorjahren – die Tagesgruppe und die ISE-Maßnahmen nicht mitberücksichtigt.</t>
        </r>
      </text>
    </comment>
  </commentList>
</comments>
</file>

<file path=xl/comments2.xml><?xml version="1.0" encoding="utf-8"?>
<comments xmlns="http://schemas.openxmlformats.org/spreadsheetml/2006/main">
  <authors>
    <author>TF</author>
  </authors>
  <commentList>
    <comment ref="B48" authorId="0" shapeId="0">
      <text>
        <r>
          <rPr>
            <b/>
            <sz val="9"/>
            <color indexed="81"/>
            <rFont val="Tahoma"/>
            <family val="2"/>
          </rPr>
          <t>Fußnote 5</t>
        </r>
      </text>
    </comment>
  </commentList>
</comments>
</file>

<file path=xl/sharedStrings.xml><?xml version="1.0" encoding="utf-8"?>
<sst xmlns="http://schemas.openxmlformats.org/spreadsheetml/2006/main" count="2597" uniqueCount="423">
  <si>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</si>
  <si>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</si>
  <si>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</si>
  <si>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</si>
  <si>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</si>
  <si>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</si>
  <si>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</si>
  <si>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</si>
  <si>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</si>
  <si>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</si>
  <si>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</si>
  <si>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</si>
  <si>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</si>
  <si>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</si>
  <si>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</si>
  <si>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</si>
  <si>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</si>
  <si>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</si>
  <si>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</si>
  <si>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</si>
  <si>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</si>
  <si>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</si>
  <si>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</si>
  <si>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</si>
  <si>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</si>
  <si>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</si>
  <si>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</si>
  <si>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</si>
  <si>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</si>
  <si>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</si>
  <si>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</si>
  <si>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</si>
  <si>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</si>
  <si>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</si>
  <si>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</si>
  <si>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</si>
  <si>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</si>
  <si>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</si>
  <si>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</si>
  <si>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</si>
  <si>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</si>
  <si>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</si>
  <si>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</si>
  <si>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</si>
  <si>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</si>
  <si>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</si>
  <si>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</si>
  <si>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</si>
  <si>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</si>
  <si>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</si>
  <si>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</si>
  <si>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</si>
  <si>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</si>
  <si>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</si>
  <si>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</si>
  <si>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</si>
  <si>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</si>
  <si>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</si>
  <si>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</si>
  <si>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</si>
  <si>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</si>
  <si>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</si>
  <si>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</si>
  <si>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</si>
  <si>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</si>
  <si>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</si>
  <si>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</si>
  <si>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</si>
  <si>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</si>
  <si>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</si>
  <si>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</si>
  <si>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</si>
  <si>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</si>
  <si>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</si>
  <si>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</si>
  <si>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</si>
  <si>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</si>
  <si>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</si>
  <si>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</si>
  <si>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</si>
  <si>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</si>
  <si>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</si>
  <si>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</si>
  <si>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</si>
  <si>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</si>
  <si>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</si>
  <si>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</si>
  <si>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</si>
  <si>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</si>
  <si>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</si>
  <si>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</si>
  <si>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</si>
  <si>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</si>
  <si>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</si>
  <si>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</si>
  <si>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</si>
  <si>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</si>
  <si>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</si>
  <si>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</si>
  <si>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</si>
  <si>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</si>
  <si>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</si>
  <si>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</si>
  <si>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</si>
  <si>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</si>
  <si>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</si>
  <si>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</si>
  <si>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</si>
  <si>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</si>
  <si>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</si>
  <si>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</si>
  <si>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</si>
  <si>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</si>
  <si>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</si>
  <si>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</si>
  <si>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</si>
  <si>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</si>
  <si>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</si>
  <si>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</si>
  <si>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</si>
  <si>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</si>
  <si>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</si>
  <si>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</si>
  <si>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</si>
  <si>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</si>
  <si>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</si>
  <si>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</si>
  <si>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</si>
  <si>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</si>
  <si>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</si>
  <si>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</si>
  <si>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</si>
  <si>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</si>
  <si>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</si>
  <si>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</si>
  <si>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</si>
  <si>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</si>
  <si>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</si>
  <si>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</si>
  <si>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</si>
  <si>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</si>
  <si>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</si>
  <si>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</si>
  <si>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</si>
  <si>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</si>
  <si>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</si>
  <si>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</si>
  <si>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</si>
  <si>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</si>
  <si>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</si>
  <si>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</si>
  <si>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</si>
  <si>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</si>
  <si>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</si>
  <si>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</si>
  <si>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</si>
  <si>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</si>
  <si>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</si>
  <si>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</si>
  <si>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</si>
  <si>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</si>
  <si>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</si>
  <si>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</si>
  <si>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</si>
  <si>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</si>
  <si>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</si>
  <si>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</si>
  <si>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</si>
  <si>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</si>
  <si>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</si>
  <si>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</si>
  <si>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</si>
  <si>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</si>
  <si>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</si>
  <si>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</si>
  <si>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</si>
  <si>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</si>
  <si>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</si>
  <si>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</si>
  <si>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</si>
  <si>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</si>
  <si>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</si>
  <si>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</si>
  <si>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</si>
  <si>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</si>
  <si>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</si>
  <si>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</si>
  <si>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</si>
  <si>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</si>
  <si>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</si>
  <si>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</si>
  <si>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</si>
  <si>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</si>
  <si>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</si>
  <si>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</si>
  <si>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</si>
  <si>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</si>
  <si>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</si>
  <si>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</si>
  <si>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</si>
  <si>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</si>
  <si>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</si>
  <si>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</si>
  <si>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</si>
  <si>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</si>
  <si>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</si>
  <si>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</si>
  <si>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</si>
  <si>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</si>
  <si>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</si>
  <si>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</si>
  <si>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</si>
  <si>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</si>
  <si>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</si>
  <si>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</si>
  <si>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</si>
  <si>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</si>
  <si>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</si>
  <si>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</si>
  <si>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</si>
  <si>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</si>
  <si>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</si>
  <si>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</si>
  <si>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</si>
  <si>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</si>
  <si>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</si>
  <si>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</si>
  <si>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</si>
  <si>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</si>
  <si>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</si>
  <si>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</si>
  <si>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</si>
  <si>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</si>
  <si>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</si>
  <si>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</si>
  <si>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</si>
  <si>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</si>
  <si>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</si>
  <si>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</si>
  <si>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</si>
  <si>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</si>
  <si>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</si>
  <si>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</si>
  <si>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</si>
  <si>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</si>
  <si>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</si>
  <si>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</si>
  <si>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</si>
  <si>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</si>
  <si>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</si>
  <si>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</si>
  <si>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</si>
  <si>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</si>
  <si>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</si>
  <si>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</si>
  <si>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</si>
  <si>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</si>
  <si>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</si>
  <si>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</si>
  <si>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</si>
  <si>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</si>
  <si>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</si>
  <si>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</si>
  <si>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</si>
  <si>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</si>
  <si>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</si>
  <si>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</si>
  <si>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</si>
  <si>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</si>
  <si>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</si>
  <si>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</si>
  <si>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</si>
  <si>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</si>
  <si>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</si>
  <si>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</si>
  <si>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</si>
  <si>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</si>
  <si>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</si>
  <si>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</si>
  <si>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</si>
  <si>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</si>
  <si>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</si>
  <si>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</si>
  <si>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</si>
  <si>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</si>
  <si>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</si>
  <si>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</si>
  <si>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</si>
  <si>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</si>
  <si>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</si>
  <si>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</si>
  <si>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</si>
  <si>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</si>
  <si>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</si>
  <si>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</si>
  <si>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</si>
  <si>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</si>
  <si>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</si>
  <si>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</si>
  <si>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</si>
  <si>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</si>
  <si>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</si>
  <si>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</si>
  <si>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</si>
  <si>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</si>
  <si>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</si>
  <si>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</si>
  <si>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</si>
  <si>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</si>
  <si>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</si>
  <si>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</si>
  <si>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</si>
  <si>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</si>
  <si>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</si>
  <si>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</si>
  <si>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</si>
  <si>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</si>
  <si>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</si>
  <si>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</si>
  <si>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</si>
  <si>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</si>
  <si>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</si>
  <si>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</si>
  <si>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</si>
  <si>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</si>
  <si>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</si>
  <si>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</si>
  <si>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</si>
  <si>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</si>
  <si>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</si>
  <si>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</si>
  <si>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</si>
  <si>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</si>
  <si>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</si>
  <si>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</si>
  <si>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</si>
  <si>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</si>
  <si>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</si>
  <si>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</si>
  <si>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</si>
  <si>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</si>
  <si>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</si>
  <si>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</si>
  <si>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</si>
  <si>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</si>
  <si>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</si>
  <si>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</si>
  <si>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</si>
  <si>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</si>
  <si>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</si>
  <si>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</si>
  <si>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</si>
  <si>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</si>
  <si>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</si>
  <si>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</si>
  <si>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</si>
  <si>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</si>
  <si>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</si>
  <si>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</si>
  <si>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</si>
  <si>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</si>
  <si>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</si>
  <si>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</si>
  <si>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</si>
  <si>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</si>
  <si>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</si>
  <si>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</si>
  <si>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</si>
  <si>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</si>
  <si>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</si>
  <si>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</si>
  <si>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</si>
  <si>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</si>
  <si>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</si>
  <si>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</si>
  <si>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</si>
  <si>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</si>
  <si>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</si>
  <si>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</si>
  <si>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</si>
  <si>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 xml:space="preserve">Anmerkung: Ergebnisse zu den Jugendamtstypen liegen für diese Auswertung nicht vor. </t>
  </si>
  <si>
    <t>Eine Erläuterung zu den Abkürzungen für die Jugendamtstypen findet sich im Anhang des HzE-Berichtes 2019 (Kap. 6.4).</t>
  </si>
  <si>
    <t>Tabelle 2: Bevölkerung in den Jugendamtsbezirken in Nordrhein-Westfalen 2018</t>
  </si>
  <si>
    <t>Tabelle 3a: Leistungen der Hilfen zur Erziehung (einschl. Erziehungsberatung) und der Erziehungsberatung in den Jugendamtsbezirken der Kreise und kreisfreien Städte Nordrhein-Westfalens; 2018 (Aufsummierung der am 31.12. eines Jahres andauernden und der innerhalb eines Jahres beendeten Hilfen; Angaben absolut, Inanspruchnahme pro 10.000 der unter 21-jährigen Bevölkerung) (Kreise und kreisefreie Städte sind alphabetisch sortiert)</t>
  </si>
  <si>
    <t>Tabelle 3b: Leistungen der Hilfen zur Erziehung (ohne Erziehungsberatung) nach Leistungssegmenten in den Jugendamtsbezirken Nordrhein-Westfalens; 2018 (Aufsummierung der am 31.12. eines Jahres andauernden und der innerhalb eines Jahres beendeten Hilfen; Angaben absolut) (Jugendamtsbezirke sind innerhalb der Jugendamtstypen alphabetisch sortiert)</t>
  </si>
  <si>
    <t>Tabelle 4: Inanspruchnahme von Leistungen der Hilfen zur Erziehung (ohne Erziehungsberatung) nach Leistungssegmenten in den Jugendamtsbezirken Nordrhein-Westfalens; 2018 (Aufsummierung der am 31.12. eines Jahres andauernden und der innerhalb eines Jahres beendeten Hilfen; Angaben pro 10.000 der unter 21-jährigen Bevölkerung) (Jugendamtsbezirke sind innerhalb der Jugendamtstypen alphabetisch sortiert)</t>
  </si>
  <si>
    <t>Tabelle 5: Inanspruchnahme von Leistungen der Hilfen zur Erziehung (ohne Erziehungsberatung) nach Altersgruppen und Leistungssegmenten in den Jugendamtsbezirken Nordrhein-Westfalens; 2018 (andauernde Hilfen am 31.12.; Angaben pro 10.000 der altersgleichen Bevölkerung) (Jugendamtsbezirke sind innerhalb der Jugendamtstypen alphabetisch sortiert)</t>
  </si>
  <si>
    <t>Tabelle 6: Inanspruchnahme von Leistungen der Hilfen zur Erziehung (ohne Erziehungsberatung) nach Geschlecht und Leistungssegmenten in den Jugendamtsbezirken Nordrhein-Westfalens; 2018 (Aufsummierung der am 31.12. eines Jahres andauernden und der innerhalb eines Jahres beendeten Leistungen; Angaben pro 10.000 der unter 21-jährigen Bevölkerung) (Jugendamtsbezirke sind innerhalb der Jugendamtstypen alphabetisch sortiert)</t>
  </si>
  <si>
    <t>Tabelle 7: Erziehungsberatung (§ 28 SGB VIII) nach Altersgruppen und Geschlecht in den Jugendamtsbezirken der Kreise und kreisfreien Städte Nordrhein-Westfalens; 2018 (andauernde Hilfen am 31.12.; Angaben absolut, Inanspruchnahme pro 10.000 der altersgleichen Bevölkerung) (Kreise und kreisfreie Städte sind alphabetisch sortiert)</t>
  </si>
  <si>
    <t>Tabelle 8: Eingliederungshilfen (§ 35a SGB VIII) nach Altersgruppen und Geschlecht in den Jugendamtsbezirken Nordrhein-Westfalens; 2018 (Aufsummierung der am 31.12. eines Jahres andauernden und der innerhalb eines Jahres beendeten Leistungen; Angaben absolut, Inanspruchnahme pro 10.000 der altersgleichen Bevölkerung) (Jugendamtsbezirke sind innerhalb der Jugendamtstypen alphabetisch sortiert)</t>
  </si>
  <si>
    <t>Tabelle 9: Lebenslagen von Hilfen zur Erziehung in Anspruch nehmenden jungen Menschen (ohne Erziehungsberatung) in den Jugendamtsbezirken Nordrhein-Westfalens; 2018 (begonnene Hilfen, Angaben absolut und in %) (Jugendamtsbezirke sind innerhalb der Jugendamtstypen alphabetisch sortiert)</t>
  </si>
  <si>
    <t>Tabelle 10: Dauer von familienersetzenden Hilfen und Intensität von ambulanten Leistungen in den Jugendamtsbezirken Nordrhein-Westfalens; 2018 (andauernde und beendete Hilfen, Anzahl der Hilfen absolut und durchschnittliche Dauer der Leistungen) (Jugendamtsbezirke sind innerhalb der Jugendamtstypen alphabetisch sortiert)</t>
  </si>
  <si>
    <t>–</t>
  </si>
  <si>
    <t>Bevölkerung in den Jugendamtsbezirken in Nordrhein-Westfalen 2018</t>
  </si>
  <si>
    <t>Leistungen der Hilfen zur Erziehung (einschl. Erziehungsberatung) und der Erziehungsberatung in den Jugendamtsbezirken der Kreise und kreisfreien Städte Nordrhein-Westfalens; 2018 (Aufsummierung der am 31.12. eines Jahres andauernden und der innerhalb eines Jahres beendeten Hilfen; Angaben absolut, Inanspruchnahme pro 10.000 der unter 21-jährigen Bevölkerung) (Jugendamtsbezirke sind alphabetisch sortiert)</t>
  </si>
  <si>
    <t>Leistungen der Hilfen zur Erziehung (ohne Erziehungsberatung) nach Leistungssegmenten in den Jugendamtsbezirken Nordrhein-Westfalens; 2018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</si>
  <si>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Leistungssegmenten in den Jugendamtsbezirken Nordrhein-Westfalens; 2018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</si>
  <si>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2018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</si>
  <si>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2018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</si>
  <si>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2018 (andauernde Hilfen am 31.12.; Angaben absolut, Inanspruchnahme pro 10.000 der altersgleichen Bevölkerung) (Jugendamtsbezirke sind alphabetisch sortiert)</t>
  </si>
  <si>
    <t>Eingliederungshilfen (§ 35a SGB VIII) nach Altersgruppen und Geschlecht in den Jugendamtsbezirken Nordrhein-Westfalens; 2018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</si>
  <si>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2018 (begonnene Hilfen, Angaben absolut und in %) (Jugendamtsbezirke sind innerhalb der Jugendamtstypen alphabetisch sortiert)</t>
  </si>
  <si>
    <t>Dauer von familienersetzenden Hilfen und Intensität von ambulanten Leistungen in den Jugendamtsbezirken Nordrhein-Westfalens; 2018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</si>
  <si>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2018 (Angaben pro unter 21-Jährigen)</t>
  </si>
  <si>
    <t>Tabelle 11: Eckwerte zur Höhe der Pro-Kopf-Ausgaben der Jugendämter für die Hilfen zur Erziehung (einschl. der Hilfen für junge Volljährige) nach Jugendamtstypen in Nordrhein-Westfalen; 2018 (Angaben in EUR pro unter 21-Jährigen)</t>
  </si>
  <si>
    <t>(Angaben der Bevölkerungsfortschreibung zum 31.12.2018 basieren auf der Basis des Zensus 2011)</t>
  </si>
  <si>
    <t>Der Gesamtwert für die Jugendamtsbezirke weicht um 67 junge Menschen (39 bei den andauernden und 28 bei den beendeten familienorientierten Hilfen) von dem NRW-Ergebnis der Standardtabellen von IT.NRW ab. Vor diesem Hintergrund kann es bei den Inanspruchnahmequoten, in denen die entsprechenden Daten zu der Anzahl der Kinder in den familienorientierten Hilfen berücksichtigt werden, zu Abweichungen zu den Quoten des „Vorinfo“ zum HzE-Berichtswesens 2018 kommen. Diese sind allerdings sehr gering.</t>
  </si>
  <si>
    <t>Anmerkung: Die Hilfen für junge Volljährige sind hier – wie auch in den vorherigen Veröffentlichungen der Jugendamtstabellen – mitberücksichtigt. Siehe auch Anmerkung in Tab. 3a.</t>
  </si>
  <si>
    <t>Anmerkungen: Der Gesamtwert für die Jugendamtsbezirke weicht um 67 junge Menschen (39 bei den andauernden und 28 bei den beendeten familienorientierten Hilfen) von dem NRW-Ergebnis der Standardtabellen von IT.NRW ab. Siehe auch Anmerkung in Tab. 3a.</t>
  </si>
  <si>
    <t>Siehe Anmerkung in Tab. 3a.</t>
  </si>
  <si>
    <r>
      <t>Nordrhein-Westfalen</t>
    </r>
    <r>
      <rPr>
        <b/>
        <sz val="10"/>
        <rFont val="Calibri"/>
        <family val="2"/>
      </rPr>
      <t>³</t>
    </r>
  </si>
  <si>
    <t>Quelle: Forschungsdatenzentrum der Statistischen Ämter des Bundes und der Länder (FDZ): Statistiken der Kinder- und Jugendhilfe – Ausgaben und Einnahmen, 2018; Zusammenstellung und Berechnung Arbeitsstelle Kinder- und Jugendhilfestatistik</t>
  </si>
  <si>
    <t>Jugendamtstabellen 2018, Datengrundlage für das HzE-Berichtswesen NRW 2020</t>
  </si>
  <si>
    <t>2. Bevölkerung in den Jugendamtsbezirken in Nordrhein-Westfalen 2018</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</si>
  <si>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2018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</si>
  <si>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2018 (Aufsummierung der zum 31.12. eines Jahres andauernden und der innerhalb eines Jahres beendeten Hilfen; Angaben absolut)</t>
  </si>
  <si>
    <t>4. Inanspruchnahme von Leistungen der Hilfen zur Erziehung (ohne Erziehungsberatung) nach Leistungssegmenten in den Jugendamtsbezirken Nordrhein-Westfalens; 2018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</si>
  <si>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2018 (am 31.12. andauernde Hilfen; Angaben pro 10.000 der altersgleichen Bevölkerung)</t>
  </si>
  <si>
    <t xml:space="preserve">6. Inanspruchnahme von Leistungen der Hilfen zur Erziehung nach Geschlecht und Leistungssegmenten in den Jugendamtsbezirken Nordrhein-Westfalens; 2018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</si>
  <si>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2018 (andauernde Hilfen am 31.12; Angaben absolut, Inanspruchnahme pro 10.000 der altersgleichen Bevölkerung)</t>
  </si>
  <si>
    <t xml:space="preserve">8. Eingliederungshilfen (§ 35a SGB VIII) nach Altersgruppen und Geschlecht in den Jugendamtsbezirken Nordrhein-Westfalens; 2018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</si>
  <si>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2018 (begonnene Hilfen, Angaben absolut und in %) </t>
  </si>
  <si>
    <t>10. Dauer von familienersetzenden Hilfen und Intensität von ambulanten Leistungen in den Jugendamtsbezirken Nordrhein-Westfalens; 2018 (andauernde und beendete Hilfen, Anzahl der Hilfen absolut und durchschnittliche Dauer der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</si>
</sst>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10"/>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1">
    <xf numFmtId="0" fontId="0" fillId="0" borderId="0" xfId="0"/>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19" fillId="0" borderId="0" xfId="0" applyFont="1" applyBorder="1"/>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applyFill="1"/>
    <xf numFmtId="0" fontId="0" fillId="0" borderId="0" xfId="0" applyFill="1" applyAlignment="1">
      <alignment horizontal="center" vertical="top" wrapText="1"/>
    </xf>
    <xf numFmtId="0" fontId="0" fillId="0" borderId="0" xfId="0"/>
    <xf numFmtId="165" fontId="25" fillId="0" borderId="0" xfId="0" applyNumberFormat="1" applyFont="1" applyFill="1"/>
    <xf numFmtId="165" fontId="25" fillId="0" borderId="0" xfId="0" applyNumberFormat="1" applyFont="1" applyFill="1" applyBorder="1"/>
    <xf numFmtId="0" fontId="19" fillId="0" borderId="0" xfId="0" applyFont="1" applyFill="1"/>
    <xf numFmtId="0" fontId="26" fillId="0" borderId="0" xfId="0" applyFont="1" applyBorder="1" applyAlignment="1">
      <alignment horizontal="center" vertical="top" wrapText="1"/>
    </xf>
    <xf numFmtId="0" fontId="19" fillId="0" borderId="0" xfId="0" applyFont="1" applyFill="1" applyBorder="1"/>
    <xf numFmtId="0" fontId="0" fillId="0" borderId="0" xfId="0" applyBorder="1" applyAlignment="1">
      <alignment horizontal="center" vertical="top" wrapText="1"/>
    </xf>
    <xf numFmtId="0" fontId="20" fillId="0" borderId="0" xfId="0" applyFont="1" applyFill="1" applyBorder="1" applyAlignment="1">
      <alignment horizontal="center" vertical="top" wrapText="1"/>
    </xf>
    <xf numFmtId="3" fontId="19" fillId="0" borderId="0" xfId="0" applyNumberFormat="1" applyFont="1" applyBorder="1"/>
    <xf numFmtId="3" fontId="0" fillId="0" borderId="0" xfId="0" applyNumberFormat="1" applyFont="1" applyBorder="1"/>
    <xf numFmtId="165" fontId="0" fillId="0" borderId="0" xfId="0" applyNumberFormat="1" applyFill="1"/>
    <xf numFmtId="1" fontId="0" fillId="0" borderId="0" xfId="0" applyNumberFormat="1" applyFill="1"/>
    <xf numFmtId="3" fontId="0" fillId="0" borderId="0" xfId="0" applyNumberFormat="1" applyFill="1"/>
    <xf numFmtId="0" fontId="19" fillId="0" borderId="0" xfId="0" applyFont="1"/>
    <xf numFmtId="0" fontId="23" fillId="0" borderId="0" xfId="0" applyFont="1" applyAlignment="1">
      <alignment horizontal="left"/>
    </xf>
    <xf numFmtId="0" fontId="19" fillId="0" borderId="0" xfId="0" applyFont="1" applyAlignment="1">
      <alignment horizontal="left" vertical="center" wrapText="1"/>
    </xf>
    <xf numFmtId="0" fontId="19" fillId="0" borderId="0" xfId="0" applyFont="1" applyAlignment="1">
      <alignment horizontal="center"/>
    </xf>
    <xf numFmtId="0" fontId="22" fillId="0" borderId="0" xfId="0" applyFont="1"/>
    <xf numFmtId="0" fontId="21" fillId="0" borderId="1" xfId="0" applyFont="1" applyBorder="1" applyAlignment="1">
      <alignment horizontal="center" vertical="center" wrapText="1"/>
    </xf>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21" fillId="0" borderId="1" xfId="0" applyFont="1" applyBorder="1" applyAlignment="1">
      <alignment horizontal="center" vertical="center" wrapText="1"/>
    </xf>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xf numFmtId="0" fontId="0" fillId="0" borderId="0" xfId="0" applyFill="1"/>
    <xf numFmtId="0" fontId="19" fillId="0" borderId="0" xfId="0" applyFont="1" applyFill="1"/>
    <xf numFmtId="0" fontId="35" fillId="0" borderId="0" xfId="0" applyFont="1" applyFill="1"/>
    <xf numFmtId="0" fontId="0" fillId="0" borderId="0" xfId="0" applyFill="1" applyBorder="1"/>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24" fillId="0" borderId="0" xfId="0" applyFont="1" applyFill="1"/>
    <xf numFmtId="0" fontId="19" fillId="0" borderId="0" xfId="0" applyFont="1" applyFill="1" applyAlignment="1">
      <alignment horizontal="center"/>
    </xf>
    <xf numFmtId="0" fontId="38" fillId="0" borderId="0" xfId="0" applyFont="1" applyAlignment="1">
      <alignment horizontal="left"/>
    </xf>
    <xf numFmtId="0" fontId="28" fillId="0" borderId="0" xfId="1" applyFont="1" applyFill="1" applyBorder="1" applyAlignment="1">
      <alignment wrapText="1"/>
    </xf>
    <xf numFmtId="3" fontId="0" fillId="0" borderId="0" xfId="0" applyNumberFormat="1" applyFill="1" applyBorder="1"/>
    <xf numFmtId="0" fontId="38" fillId="0" borderId="0" xfId="0" applyNumberFormat="1" applyFont="1" applyAlignment="1">
      <alignment horizontal="left"/>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41" fillId="0" borderId="0" xfId="0" applyNumberFormat="1"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Fill="1" applyBorder="1" applyAlignment="1">
      <alignment horizontal="center"/>
    </xf>
    <xf numFmtId="171" fontId="20" fillId="0" borderId="1" xfId="0" applyNumberFormat="1" applyFont="1" applyBorder="1"/>
    <xf numFmtId="0" fontId="27" fillId="0" borderId="1" xfId="1" applyFont="1" applyFill="1" applyBorder="1" applyAlignment="1">
      <alignment wrapText="1"/>
    </xf>
    <xf numFmtId="0" fontId="20" fillId="0" borderId="0" xfId="0" applyFont="1" applyFill="1" applyBorder="1"/>
    <xf numFmtId="0" fontId="0" fillId="0" borderId="1" xfId="0" applyBorder="1" applyAlignment="1">
      <alignment horizontal="center" vertical="top" wrapText="1"/>
    </xf>
    <xf numFmtId="0" fontId="20" fillId="0" borderId="6" xfId="0" applyFont="1" applyBorder="1" applyAlignment="1">
      <alignment horizontal="center" vertical="top" wrapText="1"/>
    </xf>
    <xf numFmtId="0" fontId="40" fillId="0" borderId="0" xfId="0" applyFont="1" applyFill="1"/>
    <xf numFmtId="0" fontId="42" fillId="0" borderId="0" xfId="0" applyFont="1" applyFill="1" applyAlignment="1">
      <alignment horizontal="left" vertical="top" wrapText="1"/>
    </xf>
    <xf numFmtId="0" fontId="20" fillId="0" borderId="10" xfId="0" applyFont="1" applyFill="1" applyBorder="1"/>
    <xf numFmtId="0" fontId="0" fillId="0" borderId="31" xfId="0" applyFill="1" applyBorder="1"/>
    <xf numFmtId="3" fontId="20" fillId="0" borderId="0" xfId="685" applyNumberFormat="1" applyFont="1" applyFill="1" applyBorder="1" applyAlignment="1">
      <alignment horizontal="right"/>
    </xf>
    <xf numFmtId="0" fontId="0" fillId="0" borderId="31" xfId="0" applyBorder="1"/>
    <xf numFmtId="0" fontId="20" fillId="0" borderId="0" xfId="0" applyFont="1" applyFill="1" applyBorder="1" applyAlignment="1">
      <alignment horizontal="right"/>
    </xf>
    <xf numFmtId="0" fontId="0" fillId="0" borderId="0" xfId="0" applyBorder="1"/>
    <xf numFmtId="0" fontId="19" fillId="0" borderId="31" xfId="0" applyFont="1" applyBorder="1"/>
    <xf numFmtId="0" fontId="19" fillId="0" borderId="31" xfId="0" applyFont="1" applyFill="1" applyBorder="1"/>
    <xf numFmtId="0" fontId="19" fillId="0" borderId="31" xfId="0" applyFont="1" applyBorder="1" applyAlignment="1">
      <alignment horizontal="left" vertical="center" wrapText="1"/>
    </xf>
    <xf numFmtId="0" fontId="37" fillId="0" borderId="0" xfId="0" applyFont="1" applyFill="1" applyAlignment="1">
      <alignment horizontal="justify"/>
    </xf>
    <xf numFmtId="0" fontId="20" fillId="0" borderId="0" xfId="0" applyFont="1" applyFill="1"/>
    <xf numFmtId="0" fontId="20" fillId="0" borderId="1" xfId="0" applyFont="1" applyBorder="1"/>
    <xf numFmtId="3" fontId="25" fillId="0" borderId="0" xfId="0" applyNumberFormat="1" applyFont="1" applyFill="1" applyBorder="1"/>
    <xf numFmtId="166" fontId="28" fillId="0" borderId="0" xfId="2" applyNumberFormat="1" applyFont="1" applyFill="1" applyBorder="1" applyAlignment="1">
      <alignment horizontal="right" vertical="top"/>
    </xf>
    <xf numFmtId="0" fontId="0" fillId="0" borderId="27" xfId="0" applyFill="1" applyBorder="1"/>
    <xf numFmtId="166" fontId="25" fillId="0" borderId="0" xfId="0" applyNumberFormat="1" applyFont="1" applyFill="1"/>
    <xf numFmtId="171" fontId="20" fillId="0" borderId="1" xfId="0" applyNumberFormat="1" applyFont="1" applyFill="1" applyBorder="1"/>
    <xf numFmtId="0" fontId="20" fillId="0" borderId="1" xfId="0" applyFont="1" applyFill="1" applyBorder="1"/>
    <xf numFmtId="3" fontId="0" fillId="0" borderId="0" xfId="0" applyNumberFormat="1"/>
    <xf numFmtId="0" fontId="28" fillId="0" borderId="5" xfId="1" applyFont="1" applyFill="1" applyBorder="1" applyAlignment="1">
      <alignment vertical="center" wrapText="1"/>
    </xf>
    <xf numFmtId="0" fontId="28" fillId="0" borderId="28" xfId="1" applyFont="1" applyFill="1" applyBorder="1" applyAlignment="1">
      <alignment wrapText="1"/>
    </xf>
    <xf numFmtId="0" fontId="28" fillId="0" borderId="29" xfId="1" applyFont="1" applyFill="1" applyBorder="1" applyAlignment="1">
      <alignment wrapText="1"/>
    </xf>
    <xf numFmtId="0" fontId="27" fillId="0" borderId="29" xfId="1" applyFont="1" applyFill="1" applyBorder="1" applyAlignment="1">
      <alignment wrapText="1"/>
    </xf>
    <xf numFmtId="0" fontId="27" fillId="0" borderId="30" xfId="1" applyFont="1" applyFill="1" applyBorder="1" applyAlignment="1">
      <alignment wrapText="1"/>
    </xf>
    <xf numFmtId="0" fontId="27" fillId="0" borderId="0" xfId="1" applyFont="1" applyFill="1" applyBorder="1" applyAlignment="1">
      <alignment wrapText="1"/>
    </xf>
    <xf numFmtId="0" fontId="22" fillId="0" borderId="0" xfId="0" applyFont="1" applyFill="1"/>
    <xf numFmtId="0" fontId="0" fillId="0" borderId="2" xfId="0" applyFill="1" applyBorder="1" applyAlignment="1">
      <alignment horizontal="center" vertical="top" wrapText="1"/>
    </xf>
    <xf numFmtId="0" fontId="21" fillId="0" borderId="2" xfId="0" applyFont="1" applyFill="1" applyBorder="1" applyAlignment="1">
      <alignment horizontal="center" vertical="center" wrapText="1"/>
    </xf>
    <xf numFmtId="0" fontId="41" fillId="0" borderId="0" xfId="0" applyFont="1" applyFill="1" applyAlignment="1">
      <alignment horizontal="left"/>
    </xf>
    <xf numFmtId="0" fontId="20" fillId="0" borderId="1" xfId="0" applyFont="1" applyFill="1" applyBorder="1" applyAlignment="1">
      <alignment horizontal="center" vertical="top" wrapText="1"/>
    </xf>
    <xf numFmtId="0" fontId="41" fillId="0" borderId="0" xfId="0" applyFont="1" applyFill="1"/>
    <xf numFmtId="0" fontId="20" fillId="0" borderId="1" xfId="0" applyFont="1" applyFill="1" applyBorder="1" applyAlignment="1">
      <alignment horizontal="center"/>
    </xf>
    <xf numFmtId="0" fontId="0" fillId="0" borderId="0" xfId="0" applyFill="1" applyAlignment="1">
      <alignment vertical="top"/>
    </xf>
    <xf numFmtId="0" fontId="33" fillId="0" borderId="0" xfId="0" applyFont="1" applyFill="1" applyAlignment="1">
      <alignment horizontal="left" vertical="top"/>
    </xf>
    <xf numFmtId="171" fontId="25" fillId="0" borderId="10" xfId="0" applyNumberFormat="1" applyFont="1" applyFill="1" applyBorder="1" applyAlignment="1">
      <alignment horizontal="center" vertical="center"/>
    </xf>
    <xf numFmtId="171" fontId="25" fillId="0" borderId="0" xfId="0" applyNumberFormat="1" applyFont="1" applyFill="1" applyBorder="1" applyAlignment="1">
      <alignment horizontal="center"/>
    </xf>
    <xf numFmtId="171" fontId="20" fillId="0" borderId="27" xfId="0" applyNumberFormat="1" applyFont="1" applyFill="1" applyBorder="1" applyAlignment="1">
      <alignment horizontal="center"/>
    </xf>
    <xf numFmtId="0" fontId="20" fillId="0" borderId="9" xfId="2" applyFont="1" applyFill="1" applyBorder="1"/>
    <xf numFmtId="0" fontId="20" fillId="0" borderId="10" xfId="2" applyFont="1" applyFill="1" applyBorder="1"/>
    <xf numFmtId="0" fontId="20" fillId="0" borderId="31" xfId="2" applyFont="1" applyFill="1" applyBorder="1"/>
    <xf numFmtId="0" fontId="20" fillId="0" borderId="0" xfId="2" applyFont="1" applyFill="1" applyBorder="1"/>
    <xf numFmtId="0" fontId="20" fillId="0" borderId="32" xfId="2" applyFont="1" applyFill="1" applyBorder="1"/>
    <xf numFmtId="0" fontId="20" fillId="0" borderId="27" xfId="2" applyFont="1" applyFill="1" applyBorder="1"/>
    <xf numFmtId="3" fontId="20" fillId="0" borderId="14"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26" xfId="0" applyNumberFormat="1" applyFont="1" applyFill="1" applyBorder="1" applyAlignment="1">
      <alignment horizontal="right"/>
    </xf>
    <xf numFmtId="3" fontId="20" fillId="0" borderId="14" xfId="2" applyNumberFormat="1" applyFont="1" applyFill="1" applyBorder="1" applyAlignment="1">
      <alignment horizontal="right"/>
    </xf>
    <xf numFmtId="3" fontId="20" fillId="0" borderId="0" xfId="2" applyNumberFormat="1" applyFont="1" applyFill="1" applyBorder="1" applyAlignment="1">
      <alignment horizontal="right"/>
    </xf>
    <xf numFmtId="3" fontId="20" fillId="0" borderId="26" xfId="2" applyNumberFormat="1" applyFont="1" applyFill="1" applyBorder="1" applyAlignment="1">
      <alignment horizontal="right"/>
    </xf>
    <xf numFmtId="3" fontId="20" fillId="0" borderId="0" xfId="455" applyNumberFormat="1" applyFont="1" applyFill="1" applyBorder="1" applyAlignment="1">
      <alignment horizontal="right"/>
    </xf>
    <xf numFmtId="0" fontId="25" fillId="24" borderId="2" xfId="0" applyFont="1" applyFill="1" applyBorder="1"/>
    <xf numFmtId="3" fontId="25" fillId="24" borderId="1" xfId="0" applyNumberFormat="1" applyFont="1" applyFill="1" applyBorder="1" applyAlignment="1">
      <alignment horizontal="right"/>
    </xf>
    <xf numFmtId="3" fontId="25" fillId="24" borderId="7" xfId="0" applyNumberFormat="1" applyFont="1" applyFill="1" applyBorder="1" applyAlignment="1">
      <alignment horizontal="right"/>
    </xf>
    <xf numFmtId="3" fontId="25" fillId="24" borderId="2" xfId="0" applyNumberFormat="1" applyFont="1" applyFill="1" applyBorder="1" applyAlignment="1">
      <alignment horizontal="right"/>
    </xf>
    <xf numFmtId="3" fontId="20" fillId="0" borderId="0" xfId="374" applyNumberFormat="1" applyFont="1" applyFill="1" applyBorder="1" applyAlignment="1">
      <alignment horizontal="right"/>
    </xf>
    <xf numFmtId="0" fontId="27" fillId="0" borderId="33" xfId="1" applyFont="1" applyFill="1" applyBorder="1" applyAlignment="1">
      <alignment wrapText="1"/>
    </xf>
    <xf numFmtId="3" fontId="25" fillId="24" borderId="1" xfId="374" applyNumberFormat="1" applyFont="1" applyFill="1" applyBorder="1" applyAlignment="1">
      <alignment horizontal="right"/>
    </xf>
    <xf numFmtId="0" fontId="20" fillId="0" borderId="9" xfId="0" applyFont="1" applyFill="1" applyBorder="1"/>
    <xf numFmtId="171" fontId="20" fillId="0" borderId="0" xfId="0" applyNumberFormat="1" applyFont="1" applyFill="1" applyBorder="1" applyAlignment="1">
      <alignment horizontal="right"/>
    </xf>
    <xf numFmtId="0" fontId="20" fillId="0" borderId="31" xfId="0" applyFont="1" applyFill="1" applyBorder="1"/>
    <xf numFmtId="0" fontId="20" fillId="24" borderId="31" xfId="0" applyFont="1" applyFill="1" applyBorder="1"/>
    <xf numFmtId="0" fontId="20" fillId="24" borderId="0" xfId="0" applyFont="1" applyFill="1" applyBorder="1"/>
    <xf numFmtId="0" fontId="20" fillId="24" borderId="0" xfId="0" applyFont="1" applyFill="1" applyBorder="1" applyAlignment="1">
      <alignment horizontal="right"/>
    </xf>
    <xf numFmtId="0" fontId="20" fillId="24" borderId="32" xfId="0" applyFont="1" applyFill="1" applyBorder="1"/>
    <xf numFmtId="0" fontId="20" fillId="24" borderId="27" xfId="0" applyFont="1" applyFill="1" applyBorder="1"/>
    <xf numFmtId="0" fontId="20" fillId="0" borderId="1" xfId="0" applyFont="1" applyFill="1" applyBorder="1" applyAlignment="1"/>
    <xf numFmtId="171" fontId="20" fillId="0" borderId="1" xfId="0" applyNumberFormat="1" applyFont="1" applyFill="1" applyBorder="1" applyAlignment="1">
      <alignment horizontal="right"/>
    </xf>
    <xf numFmtId="3" fontId="20" fillId="0" borderId="1" xfId="685" applyNumberFormat="1" applyFont="1" applyFill="1" applyBorder="1" applyAlignment="1"/>
    <xf numFmtId="3" fontId="27" fillId="0" borderId="1" xfId="685" applyNumberFormat="1" applyFont="1" applyFill="1" applyBorder="1" applyAlignment="1"/>
    <xf numFmtId="0" fontId="20" fillId="24" borderId="1" xfId="0" applyFont="1" applyFill="1" applyBorder="1" applyAlignment="1"/>
    <xf numFmtId="0" fontId="20" fillId="24" borderId="1" xfId="0" applyFont="1" applyFill="1" applyBorder="1" applyAlignment="1">
      <alignment horizontal="center"/>
    </xf>
    <xf numFmtId="0" fontId="27" fillId="0" borderId="2" xfId="1" applyFont="1" applyFill="1" applyBorder="1" applyAlignment="1">
      <alignment wrapText="1"/>
    </xf>
    <xf numFmtId="0" fontId="20" fillId="0" borderId="0" xfId="0" applyFont="1" applyFill="1" applyAlignment="1"/>
    <xf numFmtId="0" fontId="25" fillId="24" borderId="1" xfId="0" applyFont="1" applyFill="1" applyBorder="1"/>
    <xf numFmtId="0" fontId="42" fillId="24" borderId="1" xfId="0" applyFont="1" applyFill="1" applyBorder="1" applyAlignment="1"/>
    <xf numFmtId="0" fontId="42" fillId="24" borderId="1" xfId="0" applyFont="1" applyFill="1" applyBorder="1" applyAlignment="1">
      <alignment horizontal="center"/>
    </xf>
    <xf numFmtId="0" fontId="20" fillId="0" borderId="1" xfId="1063" applyFont="1" applyFill="1" applyBorder="1" applyAlignment="1">
      <alignment wrapText="1"/>
    </xf>
    <xf numFmtId="0" fontId="20" fillId="0" borderId="2" xfId="1063" applyFont="1" applyFill="1" applyBorder="1" applyAlignment="1">
      <alignment wrapText="1"/>
    </xf>
    <xf numFmtId="166" fontId="20" fillId="0" borderId="1" xfId="0" applyNumberFormat="1" applyFont="1" applyFill="1" applyBorder="1" applyAlignment="1">
      <alignment horizontal="right"/>
    </xf>
    <xf numFmtId="0" fontId="20" fillId="24" borderId="1" xfId="0" applyFont="1" applyFill="1" applyBorder="1" applyAlignment="1">
      <alignment horizontal="right"/>
    </xf>
    <xf numFmtId="0" fontId="20" fillId="0" borderId="0" xfId="1063" applyFont="1" applyFill="1" applyBorder="1" applyAlignment="1">
      <alignment wrapText="1"/>
    </xf>
    <xf numFmtId="0" fontId="20" fillId="0" borderId="2" xfId="0" applyFont="1" applyFill="1" applyBorder="1"/>
    <xf numFmtId="0" fontId="20" fillId="0" borderId="1" xfId="0" applyFont="1" applyFill="1" applyBorder="1" applyAlignment="1" applyProtection="1">
      <alignment horizontal="right"/>
    </xf>
    <xf numFmtId="0" fontId="20" fillId="24" borderId="1" xfId="0" applyFont="1" applyFill="1" applyBorder="1" applyAlignment="1" applyProtection="1">
      <alignment horizontal="right"/>
    </xf>
    <xf numFmtId="0" fontId="20" fillId="24" borderId="1" xfId="0" applyFont="1" applyFill="1" applyBorder="1" applyAlignment="1" applyProtection="1">
      <alignment horizontal="center"/>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Fill="1" applyBorder="1" applyAlignment="1">
      <alignment horizontal="right"/>
    </xf>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65" applyNumberFormat="1" applyFont="1" applyFill="1" applyBorder="1" applyAlignment="1">
      <alignment horizontal="right"/>
    </xf>
    <xf numFmtId="3" fontId="27" fillId="0" borderId="0" xfId="1063" applyNumberFormat="1" applyFont="1" applyFill="1" applyBorder="1" applyAlignment="1">
      <alignment horizontal="right"/>
    </xf>
    <xf numFmtId="166" fontId="20" fillId="0" borderId="1" xfId="683" applyNumberFormat="1" applyFont="1" applyFill="1" applyBorder="1" applyAlignment="1">
      <alignment horizontal="right"/>
    </xf>
    <xf numFmtId="3" fontId="27" fillId="0" borderId="1" xfId="368" applyNumberFormat="1" applyFont="1" applyFill="1" applyBorder="1" applyAlignment="1">
      <alignment horizontal="right" vertical="top" wrapText="1"/>
    </xf>
    <xf numFmtId="3" fontId="28" fillId="24" borderId="1" xfId="0" applyNumberFormat="1" applyFont="1" applyFill="1" applyBorder="1" applyAlignment="1">
      <alignment horizontal="right" vertical="top" wrapText="1"/>
    </xf>
    <xf numFmtId="3" fontId="25" fillId="24" borderId="1" xfId="0" applyNumberFormat="1" applyFont="1" applyFill="1" applyBorder="1"/>
    <xf numFmtId="0" fontId="0" fillId="0" borderId="0" xfId="0" applyFill="1" applyBorder="1" applyAlignment="1"/>
    <xf numFmtId="165" fontId="27" fillId="0" borderId="1" xfId="53279" applyNumberFormat="1" applyFont="1" applyFill="1" applyBorder="1" applyAlignment="1">
      <alignment horizontal="right" vertical="top"/>
    </xf>
    <xf numFmtId="165" fontId="27" fillId="0" borderId="1" xfId="53280" applyNumberFormat="1" applyFont="1" applyFill="1" applyBorder="1" applyAlignment="1">
      <alignment horizontal="right" vertical="top"/>
    </xf>
    <xf numFmtId="165" fontId="27" fillId="0" borderId="8" xfId="53280" applyNumberFormat="1" applyFont="1" applyFill="1" applyBorder="1" applyAlignment="1">
      <alignment horizontal="right" vertical="top"/>
    </xf>
    <xf numFmtId="3" fontId="27" fillId="0" borderId="1" xfId="53279" applyNumberFormat="1" applyFont="1" applyFill="1" applyBorder="1" applyAlignment="1">
      <alignment horizontal="right" vertical="top"/>
    </xf>
    <xf numFmtId="3" fontId="27" fillId="0" borderId="1" xfId="53280" applyNumberFormat="1" applyFont="1" applyFill="1" applyBorder="1" applyAlignment="1">
      <alignment horizontal="right" vertical="top"/>
    </xf>
    <xf numFmtId="3" fontId="27" fillId="0" borderId="8" xfId="53280" applyNumberFormat="1" applyFont="1" applyFill="1" applyBorder="1" applyAlignment="1">
      <alignment horizontal="right" vertical="top"/>
    </xf>
    <xf numFmtId="0" fontId="42" fillId="0" borderId="0" xfId="0" applyFont="1" applyFill="1" applyBorder="1"/>
    <xf numFmtId="0" fontId="42" fillId="0" borderId="0" xfId="0" applyFont="1" applyFill="1" applyBorder="1" applyAlignment="1">
      <alignment horizontal="center"/>
    </xf>
    <xf numFmtId="0" fontId="20" fillId="0" borderId="1" xfId="0" applyFont="1" applyFill="1" applyBorder="1" applyAlignment="1">
      <alignment horizontal="center" vertical="top" wrapText="1"/>
    </xf>
    <xf numFmtId="0" fontId="33" fillId="0" borderId="0" xfId="0" applyFont="1" applyFill="1" applyAlignment="1">
      <alignment vertical="top" wrapText="1"/>
    </xf>
    <xf numFmtId="0" fontId="20" fillId="0" borderId="27" xfId="0" applyFont="1" applyFill="1" applyBorder="1"/>
    <xf numFmtId="166" fontId="25" fillId="0" borderId="0" xfId="0" applyNumberFormat="1" applyFont="1" applyFill="1" applyBorder="1"/>
    <xf numFmtId="0" fontId="0" fillId="0" borderId="1" xfId="0" applyFill="1" applyBorder="1"/>
    <xf numFmtId="3" fontId="0" fillId="0" borderId="1" xfId="0" applyNumberFormat="1" applyFill="1" applyBorder="1"/>
    <xf numFmtId="3" fontId="20" fillId="0" borderId="1" xfId="0" applyNumberFormat="1" applyFont="1" applyFill="1" applyBorder="1"/>
    <xf numFmtId="0" fontId="20" fillId="0" borderId="1" xfId="0" applyFont="1" applyBorder="1" applyAlignment="1">
      <alignment horizontal="center"/>
    </xf>
    <xf numFmtId="3" fontId="20" fillId="0" borderId="1" xfId="0" applyNumberFormat="1" applyFont="1" applyBorder="1"/>
    <xf numFmtId="3" fontId="44" fillId="0" borderId="0" xfId="685" applyNumberFormat="1" applyFont="1" applyFill="1" applyBorder="1" applyAlignment="1">
      <alignment horizontal="left"/>
    </xf>
    <xf numFmtId="164" fontId="20" fillId="0" borderId="1" xfId="0" applyNumberFormat="1" applyFont="1" applyBorder="1"/>
    <xf numFmtId="166" fontId="20" fillId="0" borderId="1" xfId="685" applyNumberFormat="1" applyFont="1" applyFill="1" applyBorder="1" applyAlignment="1">
      <alignment horizontal="right"/>
    </xf>
    <xf numFmtId="0" fontId="20" fillId="24" borderId="1" xfId="1063" applyFont="1" applyFill="1" applyBorder="1" applyAlignment="1">
      <alignment wrapText="1"/>
    </xf>
    <xf numFmtId="0" fontId="20" fillId="24" borderId="2" xfId="1063" applyFont="1" applyFill="1" applyBorder="1" applyAlignment="1">
      <alignment wrapText="1"/>
    </xf>
    <xf numFmtId="171" fontId="20" fillId="24" borderId="1" xfId="0" applyNumberFormat="1" applyFont="1" applyFill="1" applyBorder="1" applyAlignment="1">
      <alignment horizontal="right"/>
    </xf>
    <xf numFmtId="3" fontId="25" fillId="24" borderId="8" xfId="0" applyNumberFormat="1" applyFont="1" applyFill="1" applyBorder="1" applyAlignment="1">
      <alignment horizontal="right"/>
    </xf>
    <xf numFmtId="3" fontId="25" fillId="24" borderId="8" xfId="374" applyNumberFormat="1" applyFont="1" applyFill="1" applyBorder="1" applyAlignment="1">
      <alignment horizontal="right"/>
    </xf>
    <xf numFmtId="3" fontId="20" fillId="0" borderId="26" xfId="455" applyNumberFormat="1" applyFont="1" applyFill="1" applyBorder="1" applyAlignment="1">
      <alignment horizontal="right"/>
    </xf>
    <xf numFmtId="3" fontId="25" fillId="24" borderId="11" xfId="0" applyNumberFormat="1" applyFont="1" applyFill="1" applyBorder="1" applyAlignment="1">
      <alignment horizontal="right"/>
    </xf>
    <xf numFmtId="3" fontId="20" fillId="0" borderId="26" xfId="374" applyNumberFormat="1" applyFont="1" applyFill="1" applyBorder="1" applyAlignment="1">
      <alignment horizontal="right"/>
    </xf>
    <xf numFmtId="3" fontId="25" fillId="24" borderId="11" xfId="374" applyNumberFormat="1" applyFont="1" applyFill="1" applyBorder="1" applyAlignment="1">
      <alignment horizontal="right"/>
    </xf>
    <xf numFmtId="3" fontId="20" fillId="0" borderId="14" xfId="455" applyNumberFormat="1" applyFont="1" applyFill="1" applyBorder="1" applyAlignment="1">
      <alignment horizontal="right"/>
    </xf>
    <xf numFmtId="3" fontId="20" fillId="0" borderId="14" xfId="374" applyNumberFormat="1" applyFont="1" applyFill="1" applyBorder="1" applyAlignment="1">
      <alignment horizontal="right"/>
    </xf>
    <xf numFmtId="3" fontId="0" fillId="0" borderId="14" xfId="0" applyNumberFormat="1" applyFill="1" applyBorder="1"/>
    <xf numFmtId="3" fontId="0" fillId="0" borderId="26" xfId="0" applyNumberFormat="1" applyFill="1" applyBorder="1"/>
    <xf numFmtId="3" fontId="25" fillId="24" borderId="2" xfId="374" applyNumberFormat="1" applyFont="1" applyFill="1" applyBorder="1" applyAlignment="1">
      <alignment horizontal="right"/>
    </xf>
    <xf numFmtId="0" fontId="20" fillId="0" borderId="0" xfId="0" applyNumberFormat="1" applyFont="1" applyFill="1" applyAlignment="1">
      <alignment horizontal="right"/>
    </xf>
    <xf numFmtId="0" fontId="20" fillId="0" borderId="0" xfId="0" applyFont="1" applyFill="1" applyAlignment="1">
      <alignment horizontal="right"/>
    </xf>
    <xf numFmtId="1" fontId="20" fillId="0" borderId="0" xfId="685" applyNumberFormat="1" applyFont="1" applyFill="1" applyBorder="1" applyAlignment="1">
      <alignment horizontal="right"/>
    </xf>
    <xf numFmtId="0" fontId="27" fillId="0" borderId="1" xfId="1" applyFont="1" applyFill="1" applyBorder="1" applyAlignment="1">
      <alignment vertical="center" wrapText="1"/>
    </xf>
    <xf numFmtId="0" fontId="49" fillId="25" borderId="0" xfId="0" applyFont="1" applyFill="1" applyProtection="1"/>
    <xf numFmtId="0" fontId="50" fillId="25" borderId="3" xfId="0" applyFont="1" applyFill="1" applyBorder="1" applyAlignment="1" applyProtection="1">
      <alignment horizont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pplyProtection="1">
      <alignment horizontal="center" vertical="center" wrapText="1"/>
    </xf>
    <xf numFmtId="0" fontId="50" fillId="25" borderId="0" xfId="0" applyFont="1" applyFill="1" applyProtection="1"/>
    <xf numFmtId="0" fontId="49" fillId="25" borderId="0" xfId="0" applyFont="1" applyFill="1" applyAlignment="1" applyProtection="1">
      <alignment horizontal="right" vertical="center"/>
    </xf>
    <xf numFmtId="0" fontId="49" fillId="25" borderId="1" xfId="0" applyFont="1" applyFill="1" applyBorder="1" applyAlignment="1" applyProtection="1">
      <alignment horizontal="center"/>
    </xf>
    <xf numFmtId="0" fontId="49" fillId="25" borderId="0" xfId="0" applyFont="1" applyFill="1" applyAlignment="1" applyProtection="1">
      <alignment horizontal="center"/>
    </xf>
    <xf numFmtId="0" fontId="49" fillId="25" borderId="0" xfId="0" applyFont="1" applyFill="1" applyAlignment="1" applyProtection="1">
      <alignment horizontal="right"/>
    </xf>
    <xf numFmtId="3" fontId="49" fillId="25" borderId="1" xfId="0" applyNumberFormat="1" applyFont="1" applyFill="1" applyBorder="1" applyAlignment="1" applyProtection="1">
      <alignment horizontal="center"/>
    </xf>
    <xf numFmtId="49" fontId="49" fillId="25" borderId="0" xfId="0" applyNumberFormat="1" applyFont="1" applyFill="1" applyBorder="1" applyAlignment="1" applyProtection="1">
      <alignment horizontal="right" vertical="center" wrapText="1"/>
    </xf>
    <xf numFmtId="166" fontId="49" fillId="25" borderId="1" xfId="0" applyNumberFormat="1" applyFont="1" applyFill="1" applyBorder="1" applyAlignment="1" applyProtection="1">
      <alignment horizontal="center"/>
    </xf>
    <xf numFmtId="0" fontId="49" fillId="28" borderId="1" xfId="0" applyFont="1" applyFill="1" applyBorder="1" applyAlignment="1" applyProtection="1">
      <alignment horizontal="center"/>
    </xf>
    <xf numFmtId="0" fontId="50" fillId="25" borderId="0" xfId="0" applyFont="1" applyFill="1" applyAlignment="1" applyProtection="1">
      <alignment vertical="center" wrapText="1"/>
    </xf>
    <xf numFmtId="49" fontId="49" fillId="25" borderId="0" xfId="0" applyNumberFormat="1" applyFont="1" applyFill="1" applyBorder="1" applyAlignment="1" applyProtection="1">
      <alignment vertical="center" wrapText="1"/>
    </xf>
    <xf numFmtId="49" fontId="49" fillId="25" borderId="0" xfId="0" applyNumberFormat="1" applyFont="1" applyFill="1" applyBorder="1" applyAlignment="1" applyProtection="1">
      <alignment horizontal="center" vertical="center" wrapText="1"/>
    </xf>
    <xf numFmtId="3" fontId="49" fillId="28" borderId="1" xfId="0" applyNumberFormat="1" applyFont="1" applyFill="1" applyBorder="1" applyAlignment="1" applyProtection="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Font="1" applyFill="1" applyBorder="1" applyAlignment="1">
      <alignment wrapText="1"/>
    </xf>
    <xf numFmtId="3" fontId="19" fillId="0" borderId="0" xfId="0" applyNumberFormat="1" applyFont="1" applyFill="1"/>
    <xf numFmtId="0" fontId="54" fillId="0" borderId="0" xfId="0" applyFont="1"/>
    <xf numFmtId="0" fontId="55" fillId="0" borderId="0" xfId="0" applyFont="1"/>
    <xf numFmtId="3" fontId="25" fillId="0" borderId="0" xfId="0" applyNumberFormat="1" applyFont="1" applyFill="1"/>
    <xf numFmtId="166" fontId="19" fillId="0" borderId="0" xfId="0" applyNumberFormat="1" applyFont="1"/>
    <xf numFmtId="0" fontId="20" fillId="0" borderId="6" xfId="0" applyFont="1" applyFill="1" applyBorder="1" applyAlignment="1">
      <alignment horizontal="center" vertical="top" wrapText="1"/>
    </xf>
    <xf numFmtId="0" fontId="0" fillId="0" borderId="1" xfId="0" applyFill="1" applyBorder="1" applyAlignment="1">
      <alignment horizontal="center" vertical="top" wrapText="1"/>
    </xf>
    <xf numFmtId="0" fontId="20" fillId="0" borderId="1" xfId="0" applyFont="1" applyFill="1" applyBorder="1" applyAlignment="1">
      <alignment horizontal="center" vertical="top" wrapText="1"/>
    </xf>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 fontId="20" fillId="0" borderId="1" xfId="1063" applyNumberFormat="1" applyFont="1" applyFill="1" applyBorder="1" applyAlignment="1">
      <alignment wrapText="1"/>
    </xf>
    <xf numFmtId="1" fontId="20" fillId="0" borderId="2" xfId="1063" applyNumberFormat="1" applyFont="1" applyFill="1" applyBorder="1" applyAlignment="1">
      <alignment wrapText="1"/>
    </xf>
    <xf numFmtId="1" fontId="20" fillId="0" borderId="1" xfId="0" applyNumberFormat="1" applyFont="1" applyFill="1" applyBorder="1" applyAlignment="1">
      <alignment horizontal="right"/>
    </xf>
    <xf numFmtId="1" fontId="27" fillId="0" borderId="1" xfId="1" applyNumberFormat="1" applyFont="1" applyFill="1" applyBorder="1" applyAlignment="1">
      <alignment wrapText="1"/>
    </xf>
    <xf numFmtId="1" fontId="27" fillId="0" borderId="1" xfId="368" applyNumberFormat="1" applyFont="1" applyFill="1" applyBorder="1" applyAlignment="1">
      <alignment horizontal="right" vertical="top" wrapText="1"/>
    </xf>
    <xf numFmtId="49" fontId="0" fillId="0" borderId="25" xfId="0" applyNumberFormat="1" applyFill="1" applyBorder="1" applyAlignment="1">
      <alignment horizontal="center" wrapText="1"/>
    </xf>
    <xf numFmtId="49" fontId="0" fillId="0" borderId="1" xfId="0" applyNumberFormat="1" applyFill="1" applyBorder="1" applyAlignment="1">
      <alignment horizontal="center" wrapText="1"/>
    </xf>
    <xf numFmtId="49" fontId="20" fillId="0" borderId="1" xfId="0" applyNumberFormat="1" applyFont="1" applyFill="1" applyBorder="1" applyAlignment="1">
      <alignment horizontal="center" wrapText="1"/>
    </xf>
    <xf numFmtId="49" fontId="0" fillId="0" borderId="11" xfId="0" applyNumberFormat="1" applyFill="1" applyBorder="1" applyAlignment="1">
      <alignment horizontal="center" wrapText="1"/>
    </xf>
    <xf numFmtId="49" fontId="26" fillId="0" borderId="8" xfId="0" applyNumberFormat="1" applyFont="1" applyFill="1" applyBorder="1" applyAlignment="1">
      <alignment horizontal="center" wrapText="1"/>
    </xf>
    <xf numFmtId="49" fontId="26" fillId="0" borderId="1"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0" fillId="0" borderId="25" xfId="0" applyNumberFormat="1" applyFont="1" applyFill="1" applyBorder="1" applyAlignment="1">
      <alignment horizontal="center" wrapText="1"/>
    </xf>
    <xf numFmtId="0" fontId="26" fillId="0" borderId="11" xfId="0" applyFont="1" applyFill="1" applyBorder="1" applyAlignment="1">
      <alignment horizontal="center" wrapText="1"/>
    </xf>
    <xf numFmtId="0" fontId="20" fillId="0" borderId="11" xfId="0" applyFont="1" applyFill="1" applyBorder="1" applyAlignment="1">
      <alignment horizontal="center" wrapText="1"/>
    </xf>
    <xf numFmtId="49" fontId="20" fillId="0" borderId="34"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14" xfId="0" applyNumberFormat="1" applyFont="1" applyFill="1" applyBorder="1" applyAlignment="1">
      <alignment horizontal="center" wrapText="1"/>
    </xf>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3" fontId="20" fillId="0" borderId="13" xfId="455" applyNumberFormat="1" applyFont="1" applyFill="1" applyBorder="1" applyAlignment="1">
      <alignment horizontal="right"/>
    </xf>
    <xf numFmtId="3" fontId="20" fillId="0" borderId="10" xfId="455" applyNumberFormat="1" applyFont="1" applyFill="1" applyBorder="1" applyAlignment="1">
      <alignment horizontal="right"/>
    </xf>
    <xf numFmtId="3" fontId="20" fillId="0" borderId="35" xfId="455" applyNumberFormat="1" applyFont="1" applyFill="1" applyBorder="1" applyAlignment="1">
      <alignment horizontal="right"/>
    </xf>
    <xf numFmtId="3" fontId="0" fillId="0" borderId="13" xfId="0" applyNumberFormat="1" applyFill="1" applyBorder="1"/>
    <xf numFmtId="3" fontId="0" fillId="0" borderId="35"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0" fontId="20" fillId="0" borderId="1" xfId="0" applyFont="1" applyFill="1" applyBorder="1" applyAlignment="1">
      <alignment horizontal="center" vertical="center" wrapText="1"/>
    </xf>
    <xf numFmtId="3" fontId="20" fillId="0" borderId="1" xfId="685" applyNumberFormat="1" applyFont="1" applyFill="1" applyBorder="1" applyAlignment="1">
      <alignment horizontal="center" vertical="center" wrapText="1"/>
    </xf>
    <xf numFmtId="0" fontId="20" fillId="0" borderId="5" xfId="0" applyFont="1" applyFill="1" applyBorder="1" applyAlignment="1">
      <alignment horizontal="center" vertical="top" wrapText="1"/>
    </xf>
    <xf numFmtId="0" fontId="20" fillId="0" borderId="13" xfId="0" applyFont="1" applyFill="1" applyBorder="1" applyAlignment="1">
      <alignment horizontal="center" vertical="top" wrapText="1"/>
    </xf>
    <xf numFmtId="3" fontId="25" fillId="24" borderId="1" xfId="326" applyNumberFormat="1" applyFont="1" applyFill="1" applyBorder="1" applyAlignment="1"/>
    <xf numFmtId="3" fontId="26" fillId="0" borderId="0" xfId="0" applyNumberFormat="1" applyFont="1" applyBorder="1" applyAlignment="1">
      <alignment horizontal="center" vertical="top" wrapText="1"/>
    </xf>
    <xf numFmtId="0" fontId="26"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166" fontId="25" fillId="0" borderId="0" xfId="0" applyNumberFormat="1" applyFont="1" applyFill="1" applyBorder="1" applyAlignment="1">
      <alignment horizontal="right"/>
    </xf>
    <xf numFmtId="166" fontId="25" fillId="24" borderId="1" xfId="0" applyNumberFormat="1" applyFont="1" applyFill="1" applyBorder="1" applyAlignment="1">
      <alignment horizontal="right"/>
    </xf>
    <xf numFmtId="0" fontId="20"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0" fillId="0" borderId="7" xfId="0" applyFont="1" applyFill="1" applyBorder="1" applyAlignment="1">
      <alignment horizontal="center" vertical="top" wrapText="1"/>
    </xf>
    <xf numFmtId="166" fontId="25" fillId="24" borderId="1" xfId="455" applyNumberFormat="1" applyFont="1" applyFill="1" applyBorder="1" applyAlignment="1">
      <alignment horizontal="right"/>
    </xf>
    <xf numFmtId="164" fontId="25" fillId="0" borderId="0" xfId="0" applyNumberFormat="1" applyFont="1" applyFill="1"/>
    <xf numFmtId="164" fontId="25" fillId="0" borderId="10" xfId="0" applyNumberFormat="1" applyFont="1" applyFill="1" applyBorder="1" applyAlignment="1">
      <alignment horizontal="right"/>
    </xf>
    <xf numFmtId="164" fontId="25" fillId="0" borderId="0" xfId="0" applyNumberFormat="1" applyFont="1" applyFill="1" applyBorder="1"/>
    <xf numFmtId="164" fontId="25" fillId="0" borderId="0" xfId="0" applyNumberFormat="1" applyFont="1" applyFill="1" applyBorder="1" applyAlignment="1">
      <alignment horizontal="right"/>
    </xf>
    <xf numFmtId="164" fontId="25" fillId="0" borderId="10" xfId="0" applyNumberFormat="1" applyFont="1" applyFill="1" applyBorder="1"/>
    <xf numFmtId="0" fontId="20" fillId="0" borderId="11" xfId="0" applyFont="1" applyFill="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applyFill="1"/>
    <xf numFmtId="0" fontId="26" fillId="0" borderId="3" xfId="0" applyFont="1" applyFill="1" applyBorder="1" applyAlignment="1">
      <alignment horizontal="center" vertical="top" wrapText="1"/>
    </xf>
    <xf numFmtId="166" fontId="28" fillId="0" borderId="0" xfId="368" applyNumberFormat="1" applyFont="1" applyFill="1" applyBorder="1" applyAlignment="1">
      <alignment horizontal="right" vertical="top"/>
    </xf>
    <xf numFmtId="3" fontId="19" fillId="0" borderId="31" xfId="0" applyNumberFormat="1" applyFont="1" applyBorder="1"/>
    <xf numFmtId="3" fontId="0" fillId="0" borderId="0" xfId="0" applyNumberFormat="1" applyBorder="1"/>
    <xf numFmtId="3" fontId="19" fillId="0" borderId="31" xfId="0" applyNumberFormat="1" applyFont="1" applyFill="1" applyBorder="1"/>
    <xf numFmtId="3" fontId="19" fillId="0" borderId="0" xfId="0" applyNumberFormat="1" applyFont="1" applyFill="1" applyBorder="1"/>
    <xf numFmtId="164" fontId="20" fillId="0" borderId="1" xfId="0" applyNumberFormat="1" applyFont="1" applyFill="1" applyBorder="1"/>
    <xf numFmtId="3"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166" fontId="27" fillId="0" borderId="1" xfId="1" applyNumberFormat="1" applyFill="1" applyBorder="1" applyAlignment="1">
      <alignment horizontal="right" vertical="top"/>
    </xf>
    <xf numFmtId="166" fontId="28" fillId="24" borderId="1" xfId="1729" applyNumberFormat="1" applyFont="1" applyFill="1" applyBorder="1" applyAlignment="1">
      <alignment horizontal="right" vertical="top"/>
    </xf>
    <xf numFmtId="166" fontId="25" fillId="24" borderId="1" xfId="0" applyNumberFormat="1" applyFont="1" applyFill="1" applyBorder="1"/>
    <xf numFmtId="166" fontId="27" fillId="0" borderId="1" xfId="53280" applyNumberFormat="1" applyFont="1" applyFill="1" applyBorder="1" applyAlignment="1">
      <alignment horizontal="right" vertical="top"/>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xf>
    <xf numFmtId="165" fontId="20" fillId="0" borderId="0" xfId="0" applyNumberFormat="1" applyFont="1" applyFill="1" applyBorder="1" applyAlignment="1">
      <alignment horizontal="left"/>
    </xf>
    <xf numFmtId="0" fontId="20" fillId="0" borderId="0" xfId="0" applyFont="1" applyFill="1" applyBorder="1" applyAlignment="1">
      <alignment horizontal="left"/>
    </xf>
    <xf numFmtId="0" fontId="0" fillId="0" borderId="0" xfId="0" applyFill="1" applyBorder="1" applyAlignment="1">
      <alignment horizontal="left"/>
    </xf>
    <xf numFmtId="0" fontId="41" fillId="0" borderId="0" xfId="2" applyFont="1" applyFill="1" applyAlignment="1">
      <alignment horizontal="left"/>
    </xf>
    <xf numFmtId="0" fontId="45" fillId="0" borderId="1" xfId="0" applyFont="1" applyFill="1" applyBorder="1" applyAlignment="1">
      <alignment horizontal="center" vertical="center" wrapText="1"/>
    </xf>
    <xf numFmtId="0" fontId="45" fillId="0" borderId="1" xfId="0" applyFont="1" applyFill="1" applyBorder="1" applyAlignment="1">
      <alignment vertical="center" wrapText="1"/>
    </xf>
    <xf numFmtId="0" fontId="20" fillId="0" borderId="0" xfId="2" applyFont="1" applyFill="1" applyAlignment="1">
      <alignment horizontal="right" vertical="top"/>
    </xf>
    <xf numFmtId="0" fontId="20" fillId="0" borderId="0" xfId="2" applyFont="1" applyFill="1" applyAlignment="1">
      <alignment horizontal="left" vertical="top"/>
    </xf>
    <xf numFmtId="0" fontId="20" fillId="0" borderId="0" xfId="2" applyFill="1"/>
    <xf numFmtId="0" fontId="40" fillId="0" borderId="0" xfId="2" applyFont="1" applyFill="1" applyAlignment="1">
      <alignment vertical="center"/>
    </xf>
    <xf numFmtId="0" fontId="20" fillId="0" borderId="1"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0" fontId="58" fillId="0" borderId="0" xfId="0" applyFont="1" applyAlignment="1">
      <alignment horizontal="left" vertical="center" wrapText="1"/>
    </xf>
    <xf numFmtId="166" fontId="27" fillId="25" borderId="1" xfId="368" applyNumberFormat="1" applyFont="1" applyFill="1" applyBorder="1" applyAlignment="1">
      <alignment horizontal="right" vertical="top"/>
    </xf>
    <xf numFmtId="3" fontId="20" fillId="25" borderId="1" xfId="685" applyNumberFormat="1" applyFont="1" applyFill="1" applyBorder="1" applyAlignment="1"/>
    <xf numFmtId="3" fontId="27" fillId="25" borderId="1" xfId="685" applyNumberFormat="1" applyFont="1" applyFill="1" applyBorder="1" applyAlignment="1"/>
    <xf numFmtId="166" fontId="20" fillId="25" borderId="1" xfId="0" applyNumberFormat="1" applyFont="1" applyFill="1" applyBorder="1" applyAlignment="1">
      <alignment horizontal="right"/>
    </xf>
    <xf numFmtId="164" fontId="20" fillId="25" borderId="1" xfId="0" applyNumberFormat="1" applyFont="1" applyFill="1" applyBorder="1" applyAlignment="1">
      <alignment horizontal="right"/>
    </xf>
    <xf numFmtId="0" fontId="20" fillId="25" borderId="1" xfId="0" applyFont="1" applyFill="1" applyBorder="1"/>
    <xf numFmtId="164" fontId="20" fillId="25" borderId="1" xfId="0" applyNumberFormat="1" applyFont="1" applyFill="1" applyBorder="1"/>
    <xf numFmtId="3" fontId="27" fillId="25" borderId="1" xfId="1063" applyNumberFormat="1" applyFont="1" applyFill="1" applyBorder="1" applyAlignment="1">
      <alignment horizontal="right"/>
    </xf>
    <xf numFmtId="3" fontId="20" fillId="25" borderId="1" xfId="0" applyNumberFormat="1" applyFont="1" applyFill="1" applyBorder="1" applyAlignment="1">
      <alignment horizontal="right"/>
    </xf>
    <xf numFmtId="166" fontId="20" fillId="25" borderId="1" xfId="683" applyNumberFormat="1" applyFont="1" applyFill="1" applyBorder="1" applyAlignment="1">
      <alignment horizontal="right"/>
    </xf>
    <xf numFmtId="3" fontId="27" fillId="25" borderId="1" xfId="53279" applyNumberFormat="1" applyFont="1" applyFill="1" applyBorder="1" applyAlignment="1">
      <alignment horizontal="right" vertical="top"/>
    </xf>
    <xf numFmtId="166" fontId="27" fillId="25" borderId="1" xfId="1" applyNumberFormat="1" applyFill="1" applyBorder="1" applyAlignment="1">
      <alignment horizontal="right" vertical="top"/>
    </xf>
    <xf numFmtId="3" fontId="27" fillId="25" borderId="1" xfId="53280" applyNumberFormat="1" applyFont="1" applyFill="1" applyBorder="1" applyAlignment="1">
      <alignment horizontal="right" vertical="top"/>
    </xf>
    <xf numFmtId="3" fontId="27" fillId="25" borderId="8" xfId="53280" applyNumberFormat="1" applyFont="1" applyFill="1" applyBorder="1" applyAlignment="1">
      <alignment horizontal="right" vertical="top"/>
    </xf>
    <xf numFmtId="166" fontId="27" fillId="25" borderId="1" xfId="53280" applyNumberFormat="1" applyFont="1" applyFill="1" applyBorder="1" applyAlignment="1">
      <alignment horizontal="right" vertical="top"/>
    </xf>
    <xf numFmtId="1" fontId="25" fillId="0" borderId="0" xfId="0" applyNumberFormat="1" applyFont="1" applyFill="1"/>
    <xf numFmtId="0" fontId="26" fillId="0" borderId="3" xfId="0" applyFont="1" applyFill="1" applyBorder="1" applyAlignment="1">
      <alignment horizontal="center" vertical="top" wrapText="1"/>
    </xf>
    <xf numFmtId="3" fontId="25" fillId="0" borderId="14" xfId="0" applyNumberFormat="1" applyFont="1" applyFill="1" applyBorder="1"/>
    <xf numFmtId="3" fontId="25" fillId="0" borderId="26" xfId="0" applyNumberFormat="1" applyFont="1" applyFill="1" applyBorder="1"/>
    <xf numFmtId="3" fontId="25" fillId="0" borderId="13" xfId="0" applyNumberFormat="1" applyFont="1" applyFill="1" applyBorder="1" applyAlignment="1">
      <alignment horizontal="right"/>
    </xf>
    <xf numFmtId="3" fontId="25" fillId="0" borderId="0" xfId="0" applyNumberFormat="1" applyFont="1" applyFill="1" applyAlignment="1">
      <alignment horizontal="right"/>
    </xf>
    <xf numFmtId="3" fontId="25" fillId="0" borderId="26" xfId="0" applyNumberFormat="1" applyFont="1" applyFill="1" applyBorder="1" applyAlignment="1">
      <alignment horizontal="right"/>
    </xf>
    <xf numFmtId="3" fontId="25" fillId="0" borderId="14" xfId="0" applyNumberFormat="1" applyFont="1" applyFill="1" applyBorder="1" applyAlignment="1">
      <alignment horizontal="right"/>
    </xf>
    <xf numFmtId="166" fontId="25" fillId="0" borderId="0" xfId="685" applyNumberFormat="1" applyFont="1" applyFill="1" applyBorder="1" applyAlignment="1">
      <alignment horizontal="right"/>
    </xf>
    <xf numFmtId="3" fontId="45" fillId="0" borderId="1" xfId="0" applyNumberFormat="1" applyFont="1" applyFill="1" applyBorder="1" applyAlignment="1">
      <alignment horizontal="right" vertical="center"/>
    </xf>
    <xf numFmtId="49" fontId="49" fillId="25" borderId="0" xfId="0" applyNumberFormat="1" applyFont="1" applyFill="1" applyBorder="1" applyAlignment="1" applyProtection="1">
      <alignment horizontal="right" vertical="center" wrapText="1"/>
    </xf>
    <xf numFmtId="0" fontId="49" fillId="25" borderId="0" xfId="0" applyFont="1" applyFill="1" applyAlignment="1" applyProtection="1">
      <alignment horizontal="center" vertical="center" wrapText="1"/>
    </xf>
    <xf numFmtId="0" fontId="50" fillId="25" borderId="0" xfId="0" applyFont="1" applyFill="1" applyAlignment="1" applyProtection="1">
      <alignment horizontal="left" vertical="center" wrapText="1"/>
    </xf>
    <xf numFmtId="49" fontId="49" fillId="25" borderId="0" xfId="0" applyNumberFormat="1" applyFont="1" applyFill="1" applyBorder="1" applyAlignment="1" applyProtection="1">
      <alignment horizontal="center" vertical="center" wrapText="1"/>
    </xf>
    <xf numFmtId="0" fontId="50" fillId="25" borderId="0" xfId="0" applyFont="1" applyFill="1" applyAlignment="1" applyProtection="1">
      <alignment vertical="center" wrapText="1"/>
    </xf>
    <xf numFmtId="0" fontId="49" fillId="25" borderId="0" xfId="0" applyFont="1" applyFill="1" applyAlignment="1" applyProtection="1">
      <alignment horizontal="center" vertical="center"/>
    </xf>
    <xf numFmtId="0" fontId="50" fillId="25" borderId="31" xfId="0" applyFont="1" applyFill="1" applyBorder="1" applyAlignment="1" applyProtection="1">
      <alignment horizontal="center"/>
    </xf>
    <xf numFmtId="0" fontId="50" fillId="25" borderId="0" xfId="0" applyFont="1" applyFill="1" applyBorder="1" applyAlignment="1" applyProtection="1">
      <alignment horizontal="center"/>
    </xf>
    <xf numFmtId="0" fontId="50" fillId="25" borderId="33" xfId="0" applyFont="1" applyFill="1" applyBorder="1" applyAlignment="1" applyProtection="1">
      <alignment horizontal="center"/>
    </xf>
    <xf numFmtId="0" fontId="50" fillId="25" borderId="0" xfId="0" applyFont="1" applyFill="1" applyAlignment="1" applyProtection="1">
      <alignment horizontal="left"/>
    </xf>
    <xf numFmtId="0" fontId="48" fillId="25" borderId="0" xfId="53313" applyFill="1" applyAlignment="1" applyProtection="1">
      <alignment horizontal="center" vertical="center" wrapText="1"/>
    </xf>
    <xf numFmtId="0" fontId="33" fillId="0" borderId="0" xfId="0" applyFont="1" applyFill="1" applyAlignment="1">
      <alignment horizontal="left" vertical="top" wrapText="1"/>
    </xf>
    <xf numFmtId="0" fontId="0" fillId="0" borderId="0" xfId="0" applyFill="1" applyAlignment="1">
      <alignment vertical="top" wrapText="1"/>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0" fontId="20" fillId="0" borderId="0" xfId="0" applyFont="1" applyFill="1" applyAlignment="1">
      <alignment horizontal="left" wrapText="1"/>
    </xf>
    <xf numFmtId="0" fontId="20" fillId="0" borderId="0" xfId="0" applyFont="1" applyFill="1" applyBorder="1" applyAlignment="1">
      <alignment horizontal="left" vertical="top"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49" fontId="20" fillId="0" borderId="6" xfId="0" applyNumberFormat="1" applyFont="1" applyFill="1" applyBorder="1" applyAlignment="1">
      <alignment horizontal="center" vertical="top"/>
    </xf>
    <xf numFmtId="49" fontId="20" fillId="0" borderId="3" xfId="0" applyNumberFormat="1" applyFont="1" applyFill="1" applyBorder="1" applyAlignment="1">
      <alignment horizontal="center" vertical="top"/>
    </xf>
    <xf numFmtId="49" fontId="20" fillId="0" borderId="4" xfId="0" applyNumberFormat="1" applyFont="1" applyFill="1" applyBorder="1" applyAlignment="1">
      <alignment horizontal="center" vertical="top"/>
    </xf>
    <xf numFmtId="49" fontId="0" fillId="0" borderId="6"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0" fontId="20" fillId="0" borderId="37" xfId="0" applyFont="1" applyFill="1" applyBorder="1" applyAlignment="1">
      <alignment horizontal="center" wrapText="1"/>
    </xf>
    <xf numFmtId="0" fontId="20" fillId="0" borderId="10" xfId="0" applyFont="1" applyFill="1" applyBorder="1" applyAlignment="1"/>
    <xf numFmtId="0" fontId="20" fillId="0" borderId="35" xfId="0" applyFont="1" applyFill="1" applyBorder="1" applyAlignment="1"/>
    <xf numFmtId="0" fontId="20" fillId="0" borderId="38" xfId="0" applyFont="1" applyFill="1" applyBorder="1" applyAlignment="1"/>
    <xf numFmtId="0" fontId="20" fillId="0" borderId="27" xfId="0" applyFont="1" applyFill="1" applyBorder="1" applyAlignment="1"/>
    <xf numFmtId="0" fontId="20" fillId="0" borderId="36" xfId="0" applyFont="1" applyFill="1" applyBorder="1" applyAlignment="1"/>
    <xf numFmtId="0" fontId="26" fillId="0" borderId="13" xfId="0" applyFont="1" applyFill="1" applyBorder="1" applyAlignment="1">
      <alignment vertical="top" wrapText="1"/>
    </xf>
    <xf numFmtId="0" fontId="0" fillId="0" borderId="14" xfId="0" applyFill="1" applyBorder="1" applyAlignment="1">
      <alignment vertical="top"/>
    </xf>
    <xf numFmtId="0" fontId="0" fillId="0" borderId="15" xfId="0" applyFill="1" applyBorder="1" applyAlignment="1">
      <alignment vertical="top"/>
    </xf>
    <xf numFmtId="0" fontId="20" fillId="0" borderId="10" xfId="0" applyFont="1" applyFill="1" applyBorder="1" applyAlignment="1">
      <alignment horizont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8" xfId="0" applyFont="1" applyFill="1" applyBorder="1" applyAlignment="1">
      <alignment horizontal="center" vertical="top" wrapText="1"/>
    </xf>
    <xf numFmtId="0" fontId="20" fillId="0" borderId="1" xfId="2"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1" xfId="0" applyFont="1" applyBorder="1" applyAlignment="1">
      <alignment horizontal="center" vertical="top" wrapText="1"/>
    </xf>
    <xf numFmtId="0" fontId="0" fillId="0" borderId="1" xfId="0" applyBorder="1" applyAlignment="1"/>
    <xf numFmtId="0" fontId="0" fillId="0" borderId="1" xfId="0" applyFill="1" applyBorder="1" applyAlignment="1">
      <alignment horizontal="center" vertical="top" wrapText="1"/>
    </xf>
    <xf numFmtId="0" fontId="0" fillId="0" borderId="1" xfId="0" applyFill="1" applyBorder="1" applyAlignment="1"/>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20" fillId="0" borderId="3" xfId="0" applyFont="1" applyFill="1" applyBorder="1" applyAlignment="1"/>
    <xf numFmtId="0" fontId="20" fillId="0" borderId="4" xfId="0" applyFont="1" applyFill="1" applyBorder="1" applyAlignment="1"/>
    <xf numFmtId="0" fontId="20" fillId="0" borderId="6" xfId="0" applyFont="1" applyBorder="1" applyAlignment="1">
      <alignment horizontal="center" vertical="top" wrapText="1"/>
    </xf>
    <xf numFmtId="0" fontId="0" fillId="0" borderId="3" xfId="0" applyBorder="1" applyAlignment="1"/>
    <xf numFmtId="0" fontId="0" fillId="0" borderId="4" xfId="0" applyBorder="1" applyAlignment="1"/>
    <xf numFmtId="0" fontId="0" fillId="0" borderId="6" xfId="0" applyFill="1" applyBorder="1" applyAlignment="1">
      <alignment horizontal="center" vertical="top" wrapText="1"/>
    </xf>
    <xf numFmtId="0" fontId="0" fillId="0" borderId="3" xfId="0" applyFill="1" applyBorder="1" applyAlignment="1"/>
    <xf numFmtId="0" fontId="0" fillId="0" borderId="4" xfId="0" applyFill="1" applyBorder="1" applyAlignment="1"/>
    <xf numFmtId="0" fontId="26" fillId="0" borderId="1" xfId="0" applyFont="1" applyFill="1" applyBorder="1" applyAlignment="1">
      <alignment horizontal="center" wrapText="1"/>
    </xf>
    <xf numFmtId="0" fontId="0" fillId="0" borderId="1" xfId="0" applyFill="1" applyBorder="1" applyAlignment="1">
      <alignment horizontal="center" wrapText="1"/>
    </xf>
    <xf numFmtId="0" fontId="26" fillId="0" borderId="9" xfId="0" applyFont="1" applyFill="1" applyBorder="1" applyAlignment="1"/>
    <xf numFmtId="0" fontId="0" fillId="0" borderId="10" xfId="0" applyFill="1" applyBorder="1" applyAlignment="1"/>
    <xf numFmtId="0" fontId="0" fillId="0" borderId="5" xfId="0" applyFill="1" applyBorder="1" applyAlignment="1"/>
    <xf numFmtId="0" fontId="20" fillId="0" borderId="0" xfId="0" applyFont="1" applyFill="1" applyBorder="1" applyAlignment="1">
      <alignment horizontal="left" vertical="center" wrapText="1"/>
    </xf>
    <xf numFmtId="0" fontId="20" fillId="0" borderId="13"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39" xfId="0" applyFont="1" applyFill="1" applyBorder="1" applyAlignment="1">
      <alignment horizontal="center" vertical="top" wrapText="1"/>
    </xf>
    <xf numFmtId="0" fontId="0" fillId="0" borderId="40" xfId="0" applyBorder="1" applyAlignment="1"/>
    <xf numFmtId="0" fontId="20" fillId="0" borderId="2"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8" xfId="0" applyFill="1"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1:N191"/>
  <sheetViews>
    <sheetView tabSelected="1" zoomScale="80" zoomScaleNormal="80" workbookViewId="0">
      <pane ySplit="3" topLeftCell="A4" activePane="bottomLeft" state="frozen"/>
      <selection pane="bottomLeft" activeCell="B7" sqref="B7"/>
    </sheetView>
  </sheetViews>
  <sheetFormatPr baseColWidth="10" defaultColWidth="11.42578125" defaultRowHeight="14.25"/>
  <cols>
    <col min="1" max="1" width="26.140625" style="197" customWidth="1"/>
    <col min="2" max="2" width="36.140625" style="197" customWidth="1"/>
    <col min="3" max="3" width="1.7109375" style="197" customWidth="1"/>
    <col min="4" max="4" width="20.7109375" style="197" customWidth="1"/>
    <col min="5" max="5" width="1.7109375" style="197" customWidth="1"/>
    <col min="6" max="6" width="20.7109375" style="197" customWidth="1"/>
    <col min="7" max="7" width="1.7109375" style="197" customWidth="1"/>
    <col min="8" max="8" width="20.7109375" style="197" customWidth="1"/>
    <col min="9" max="9" width="1.7109375" style="197" customWidth="1"/>
    <col min="10" max="10" width="15.42578125" style="197" bestFit="1" customWidth="1"/>
    <col min="11" max="11" width="1.7109375" style="197" customWidth="1"/>
    <col min="12" max="12" width="14.7109375" style="197" bestFit="1" customWidth="1"/>
    <col min="13" max="13" width="1.7109375" style="197" customWidth="1"/>
    <col min="14" max="14" width="19" style="197" bestFit="1" customWidth="1"/>
    <col min="15" max="16384" width="11.42578125" style="197"/>
  </cols>
  <sheetData>
    <row r="1" spans="1:14" ht="14.25" customHeight="1">
      <c r="A1" s="362" t="s">
        <v>361</v>
      </c>
      <c r="B1" s="362"/>
      <c r="D1" s="198" t="s">
        <v>332</v>
      </c>
      <c r="F1" s="358" t="s">
        <v>333</v>
      </c>
      <c r="G1" s="359"/>
      <c r="H1" s="359"/>
      <c r="I1" s="359"/>
      <c r="J1" s="359"/>
      <c r="K1" s="359"/>
      <c r="L1" s="359"/>
      <c r="M1" s="359"/>
      <c r="N1" s="360"/>
    </row>
    <row r="2" spans="1:14">
      <c r="A2" s="362"/>
      <c r="B2" s="362"/>
    </row>
    <row r="3" spans="1:14" s="199" customFormat="1" ht="50.1" customHeight="1">
      <c r="A3" s="362"/>
      <c r="B3" s="362"/>
      <c r="D3" s="216"/>
      <c r="E3" s="200"/>
      <c r="F3" s="201"/>
      <c r="G3" s="200"/>
      <c r="H3" s="201"/>
      <c r="I3" s="200"/>
      <c r="J3" s="202" t="e">
        <f>IF(D7=1,"Jugendamtstyp 1",IF(D7=2,"Jugendamtstyp 2",IF(D7=3,"Jugendamtstyp 3",IF(D7=4,"Jugendamtstyp 4",IF(D7=5,"Jugendamtstyp 5",IF(D7=6,"Jugendamtstyp 6",IF(D7=7,"Jugendamtstyp 7",IF(D7=8,"Jugendamtstyp 8",IF(D7=9,"Jugendamtstyp 9",IF(D7=10,"Jugendamtstyp 10",""))))))))))</f>
        <v>#N/A</v>
      </c>
      <c r="K3" s="200"/>
      <c r="L3" s="202" t="e">
        <f>IF(D10=1,"Rheinland",IF(D10=2,"Westfalen-Lippe",""))</f>
        <v>#N/A</v>
      </c>
      <c r="M3" s="200"/>
      <c r="N3" s="202" t="s">
        <v>179</v>
      </c>
    </row>
    <row r="5" spans="1:14">
      <c r="A5" s="203" t="s">
        <v>334</v>
      </c>
    </row>
    <row r="7" spans="1:14" ht="12.75" customHeight="1">
      <c r="B7" s="204" t="s">
        <v>335</v>
      </c>
      <c r="D7" s="205" t="e">
        <f>VLOOKUP($D$3,'Tab. 1 Zuordnungstabelle'!$B$6:$G$191,2,FALSE)</f>
        <v>#N/A</v>
      </c>
      <c r="E7" s="206"/>
      <c r="F7" s="205" t="e">
        <f>VLOOKUP($F$3,'Tab. 1 Zuordnungstabelle'!$B$6:$G$191,2,FALSE)</f>
        <v>#N/A</v>
      </c>
      <c r="G7" s="206"/>
      <c r="H7" s="205" t="e">
        <f>VLOOKUP($H$3,'Tab. 1 Zuordnungstabelle'!$B$6:$G$191,2,FALSE)</f>
        <v>#N/A</v>
      </c>
      <c r="I7" s="206"/>
      <c r="J7" s="211" t="s">
        <v>336</v>
      </c>
      <c r="K7" s="206"/>
      <c r="L7" s="211" t="s">
        <v>336</v>
      </c>
      <c r="M7" s="206"/>
      <c r="N7" s="211" t="s">
        <v>336</v>
      </c>
    </row>
    <row r="8" spans="1:14" ht="12.75" customHeight="1">
      <c r="B8" s="204" t="s">
        <v>357</v>
      </c>
      <c r="D8" s="205" t="e">
        <f>VLOOKUP($D$3,'Tab. 1 Zuordnungstabelle'!$B$6:$G$191,3,FALSE)</f>
        <v>#N/A</v>
      </c>
      <c r="E8" s="206"/>
      <c r="F8" s="205" t="e">
        <f>VLOOKUP($F$3,'Tab. 1 Zuordnungstabelle'!$B$6:$G$191,3,FALSE)</f>
        <v>#N/A</v>
      </c>
      <c r="G8" s="206"/>
      <c r="H8" s="205" t="e">
        <f>VLOOKUP($H$3,'Tab. 1 Zuordnungstabelle'!$B$6:$G$191,3,FALSE)</f>
        <v>#N/A</v>
      </c>
      <c r="I8" s="206"/>
      <c r="J8" s="211" t="s">
        <v>336</v>
      </c>
      <c r="K8" s="206"/>
      <c r="L8" s="211" t="s">
        <v>336</v>
      </c>
      <c r="M8" s="206"/>
      <c r="N8" s="211" t="s">
        <v>336</v>
      </c>
    </row>
    <row r="9" spans="1:14" ht="12.75" customHeight="1">
      <c r="B9" s="204" t="s">
        <v>337</v>
      </c>
      <c r="D9" s="205" t="e">
        <f>VLOOKUP($D$3,'Tab. 1 Zuordnungstabelle'!$B$6:$G$191,4,FALSE)</f>
        <v>#N/A</v>
      </c>
      <c r="E9" s="206"/>
      <c r="F9" s="205" t="e">
        <f>VLOOKUP($F$3,'Tab. 1 Zuordnungstabelle'!$B$6:$G$191,4,FALSE)</f>
        <v>#N/A</v>
      </c>
      <c r="G9" s="206"/>
      <c r="H9" s="205" t="e">
        <f>VLOOKUP($H$3,'Tab. 1 Zuordnungstabelle'!$B$6:$G$191,4,FALSE)</f>
        <v>#N/A</v>
      </c>
      <c r="I9" s="206"/>
      <c r="J9" s="211" t="s">
        <v>336</v>
      </c>
      <c r="K9" s="206"/>
      <c r="L9" s="211" t="s">
        <v>336</v>
      </c>
      <c r="M9" s="206"/>
      <c r="N9" s="211" t="s">
        <v>336</v>
      </c>
    </row>
    <row r="10" spans="1:14" ht="12.75" customHeight="1">
      <c r="B10" s="204" t="s">
        <v>223</v>
      </c>
      <c r="D10" s="205" t="e">
        <f>VLOOKUP($D$3,'Tab. 1 Zuordnungstabelle'!$B$6:$G$191,5,FALSE)</f>
        <v>#N/A</v>
      </c>
      <c r="E10" s="206"/>
      <c r="F10" s="205" t="e">
        <f>VLOOKUP($F$3,'Tab. 1 Zuordnungstabelle'!$B$6:$G$191,5,FALSE)</f>
        <v>#N/A</v>
      </c>
      <c r="G10" s="206"/>
      <c r="H10" s="205" t="e">
        <f>VLOOKUP($H$3,'Tab. 1 Zuordnungstabelle'!$B$6:$G$191,5,FALSE)</f>
        <v>#N/A</v>
      </c>
      <c r="I10" s="206"/>
      <c r="J10" s="211" t="s">
        <v>336</v>
      </c>
      <c r="K10" s="206"/>
      <c r="L10" s="211" t="s">
        <v>336</v>
      </c>
      <c r="M10" s="206"/>
      <c r="N10" s="211" t="s">
        <v>336</v>
      </c>
    </row>
    <row r="13" spans="1:14">
      <c r="A13" s="361" t="s">
        <v>413</v>
      </c>
      <c r="B13" s="361"/>
      <c r="C13" s="361"/>
      <c r="D13" s="361"/>
      <c r="E13" s="361"/>
      <c r="F13" s="361"/>
      <c r="G13" s="361"/>
      <c r="H13" s="361"/>
      <c r="I13" s="361"/>
      <c r="J13" s="361"/>
      <c r="K13" s="361"/>
      <c r="L13" s="361"/>
      <c r="M13" s="361"/>
      <c r="N13" s="361"/>
    </row>
    <row r="15" spans="1:14">
      <c r="B15" s="207" t="s">
        <v>170</v>
      </c>
      <c r="D15" s="208" t="e">
        <f>VLOOKUP(D$3,'Tab 2. Bevölkerung'!$E$197:$Z$395,2,FALSE)</f>
        <v>#N/A</v>
      </c>
      <c r="F15" s="208" t="e">
        <f>VLOOKUP(F$3,'Tab 2. Bevölkerung'!$E$197:$Z$395,2,FALSE)</f>
        <v>#N/A</v>
      </c>
      <c r="H15" s="208" t="e">
        <f>VLOOKUP(H$3,'Tab 2. Bevölkerung'!$E$197:$Z$395,2,FALSE)</f>
        <v>#N/A</v>
      </c>
      <c r="J15" s="208" t="e">
        <f>VLOOKUP(J$3,'Tab 2. Bevölkerung'!$E$197:$Z$395,2,FALSE)</f>
        <v>#N/A</v>
      </c>
      <c r="L15" s="208" t="e">
        <f>VLOOKUP(L$3,'Tab 2. Bevölkerung'!$E$197:$Z$395,2,FALSE)</f>
        <v>#N/A</v>
      </c>
      <c r="N15" s="208">
        <f>VLOOKUP(N$3,'Tab 2. Bevölkerung'!$E$197:$Z$395,2,FALSE)</f>
        <v>3581153</v>
      </c>
    </row>
    <row r="17" spans="1:14">
      <c r="A17" s="353" t="s">
        <v>171</v>
      </c>
      <c r="B17" s="209" t="s">
        <v>172</v>
      </c>
      <c r="D17" s="208" t="e">
        <f>VLOOKUP(D$3,'Tab 2. Bevölkerung'!$E$197:$Z$395,3,FALSE)</f>
        <v>#N/A</v>
      </c>
      <c r="F17" s="208" t="e">
        <f>VLOOKUP(F$3,'Tab 2. Bevölkerung'!$E$197:$Z$395,3,FALSE)</f>
        <v>#N/A</v>
      </c>
      <c r="H17" s="208" t="e">
        <f>VLOOKUP(H$3,'Tab 2. Bevölkerung'!$E$197:$Z$395,3,FALSE)</f>
        <v>#N/A</v>
      </c>
      <c r="J17" s="208" t="e">
        <f>VLOOKUP(J$3,'Tab 2. Bevölkerung'!$E$197:$Z$395,3,FALSE)</f>
        <v>#N/A</v>
      </c>
      <c r="L17" s="208" t="e">
        <f>VLOOKUP(L$3,'Tab 2. Bevölkerung'!$E$197:$Z$395,3,FALSE)</f>
        <v>#N/A</v>
      </c>
      <c r="N17" s="208">
        <f>VLOOKUP(N$3,'Tab 2. Bevölkerung'!$E$197:$Z$395,3,FALSE)</f>
        <v>521540</v>
      </c>
    </row>
    <row r="18" spans="1:14">
      <c r="A18" s="353"/>
      <c r="B18" s="209" t="s">
        <v>173</v>
      </c>
      <c r="D18" s="208" t="e">
        <f>VLOOKUP(D$3,'Tab 2. Bevölkerung'!$E$197:$Z$395,4,FALSE)</f>
        <v>#N/A</v>
      </c>
      <c r="F18" s="208" t="e">
        <f>VLOOKUP(F$3,'Tab 2. Bevölkerung'!$E$197:$Z$395,4,FALSE)</f>
        <v>#N/A</v>
      </c>
      <c r="H18" s="208" t="e">
        <f>VLOOKUP(H$3,'Tab 2. Bevölkerung'!$E$197:$Z$395,4,FALSE)</f>
        <v>#N/A</v>
      </c>
      <c r="J18" s="208" t="e">
        <f>VLOOKUP(J$3,'Tab 2. Bevölkerung'!$E$197:$Z$395,4,FALSE)</f>
        <v>#N/A</v>
      </c>
      <c r="L18" s="208" t="e">
        <f>VLOOKUP(L$3,'Tab 2. Bevölkerung'!$E$197:$Z$395,4,FALSE)</f>
        <v>#N/A</v>
      </c>
      <c r="N18" s="208">
        <f>VLOOKUP(N$3,'Tab 2. Bevölkerung'!$E$197:$Z$395,4,FALSE)</f>
        <v>495276</v>
      </c>
    </row>
    <row r="19" spans="1:14">
      <c r="A19" s="353"/>
      <c r="B19" s="209" t="s">
        <v>174</v>
      </c>
      <c r="D19" s="208" t="e">
        <f>VLOOKUP(D$3,'Tab 2. Bevölkerung'!$E$197:$Z$395,5,FALSE)</f>
        <v>#N/A</v>
      </c>
      <c r="F19" s="208" t="e">
        <f>VLOOKUP(F$3,'Tab 2. Bevölkerung'!$E$197:$Z$395,5,FALSE)</f>
        <v>#N/A</v>
      </c>
      <c r="H19" s="208" t="e">
        <f>VLOOKUP(H$3,'Tab 2. Bevölkerung'!$E$197:$Z$395,5,FALSE)</f>
        <v>#N/A</v>
      </c>
      <c r="J19" s="208" t="e">
        <f>VLOOKUP(J$3,'Tab 2. Bevölkerung'!$E$197:$Z$395,5,FALSE)</f>
        <v>#N/A</v>
      </c>
      <c r="L19" s="208" t="e">
        <f>VLOOKUP(L$3,'Tab 2. Bevölkerung'!$E$197:$Z$395,5,FALSE)</f>
        <v>#N/A</v>
      </c>
      <c r="N19" s="208">
        <f>VLOOKUP(N$3,'Tab 2. Bevölkerung'!$E$197:$Z$395,5,FALSE)</f>
        <v>634872</v>
      </c>
    </row>
    <row r="20" spans="1:14">
      <c r="A20" s="353"/>
      <c r="B20" s="209" t="s">
        <v>175</v>
      </c>
      <c r="D20" s="208" t="e">
        <f>VLOOKUP(D$3,'Tab 2. Bevölkerung'!$E$197:$Z$395,6,FALSE)</f>
        <v>#N/A</v>
      </c>
      <c r="F20" s="208" t="e">
        <f>VLOOKUP(F$3,'Tab 2. Bevölkerung'!$E$197:$Z$395,6,FALSE)</f>
        <v>#N/A</v>
      </c>
      <c r="H20" s="208" t="e">
        <f>VLOOKUP(H$3,'Tab 2. Bevölkerung'!$E$197:$Z$395,6,FALSE)</f>
        <v>#N/A</v>
      </c>
      <c r="J20" s="208" t="e">
        <f>VLOOKUP(J$3,'Tab 2. Bevölkerung'!$E$197:$Z$395,6,FALSE)</f>
        <v>#N/A</v>
      </c>
      <c r="L20" s="208" t="e">
        <f>VLOOKUP(L$3,'Tab 2. Bevölkerung'!$E$197:$Z$395,6,FALSE)</f>
        <v>#N/A</v>
      </c>
      <c r="N20" s="208">
        <f>VLOOKUP(N$3,'Tab 2. Bevölkerung'!$E$197:$Z$395,6,FALSE)</f>
        <v>653161</v>
      </c>
    </row>
    <row r="21" spans="1:14">
      <c r="A21" s="353"/>
      <c r="B21" s="209" t="s">
        <v>176</v>
      </c>
      <c r="D21" s="208" t="e">
        <f>VLOOKUP(D$3,'Tab 2. Bevölkerung'!$E$197:$Z$395,7,FALSE)</f>
        <v>#N/A</v>
      </c>
      <c r="F21" s="208" t="e">
        <f>VLOOKUP(F$3,'Tab 2. Bevölkerung'!$E$197:$Z$395,7,FALSE)</f>
        <v>#N/A</v>
      </c>
      <c r="H21" s="208" t="e">
        <f>VLOOKUP(H$3,'Tab 2. Bevölkerung'!$E$197:$Z$395,7,FALSE)</f>
        <v>#N/A</v>
      </c>
      <c r="J21" s="208" t="e">
        <f>VLOOKUP(J$3,'Tab 2. Bevölkerung'!$E$197:$Z$395,7,FALSE)</f>
        <v>#N/A</v>
      </c>
      <c r="L21" s="208" t="e">
        <f>VLOOKUP(L$3,'Tab 2. Bevölkerung'!$E$197:$Z$395,7,FALSE)</f>
        <v>#N/A</v>
      </c>
      <c r="N21" s="208">
        <f>VLOOKUP(N$3,'Tab 2. Bevölkerung'!$E$197:$Z$395,7,FALSE)</f>
        <v>690447</v>
      </c>
    </row>
    <row r="22" spans="1:14">
      <c r="A22" s="353"/>
      <c r="B22" s="209" t="s">
        <v>338</v>
      </c>
      <c r="D22" s="208" t="e">
        <f>VLOOKUP(D$3,'Tab 2. Bevölkerung'!$E$197:$Z$395,8,FALSE)</f>
        <v>#N/A</v>
      </c>
      <c r="F22" s="208" t="e">
        <f>VLOOKUP(F$3,'Tab 2. Bevölkerung'!$E$197:$Z$395,8,FALSE)</f>
        <v>#N/A</v>
      </c>
      <c r="H22" s="208" t="e">
        <f>VLOOKUP(H$3,'Tab 2. Bevölkerung'!$E$197:$Z$395,8,FALSE)</f>
        <v>#N/A</v>
      </c>
      <c r="J22" s="208" t="e">
        <f>VLOOKUP(J$3,'Tab 2. Bevölkerung'!$E$197:$Z$395,8,FALSE)</f>
        <v>#N/A</v>
      </c>
      <c r="L22" s="208" t="e">
        <f>VLOOKUP(L$3,'Tab 2. Bevölkerung'!$E$197:$Z$395,8,FALSE)</f>
        <v>#N/A</v>
      </c>
      <c r="N22" s="208">
        <f>VLOOKUP(N$3,'Tab 2. Bevölkerung'!$E$197:$Z$395,8,FALSE)</f>
        <v>585857</v>
      </c>
    </row>
    <row r="24" spans="1:14">
      <c r="A24" s="353" t="s">
        <v>193</v>
      </c>
      <c r="B24" s="209" t="s">
        <v>192</v>
      </c>
      <c r="D24" s="208" t="e">
        <f>VLOOKUP(D$3,'Tab 2. Bevölkerung'!$E$197:$Z$395,9,FALSE)</f>
        <v>#N/A</v>
      </c>
      <c r="F24" s="208" t="e">
        <f>VLOOKUP(F$3,'Tab 2. Bevölkerung'!$E$197:$Z$395,9,FALSE)</f>
        <v>#N/A</v>
      </c>
      <c r="H24" s="208" t="e">
        <f>VLOOKUP(H$3,'Tab 2. Bevölkerung'!$E$197:$Z$395,9,FALSE)</f>
        <v>#N/A</v>
      </c>
      <c r="J24" s="208" t="e">
        <f>VLOOKUP(J$3,'Tab 2. Bevölkerung'!$E$197:$Z$395,9,FALSE)</f>
        <v>#N/A</v>
      </c>
      <c r="L24" s="208" t="e">
        <f>VLOOKUP(L$3,'Tab 2. Bevölkerung'!$E$197:$Z$395,9,FALSE)</f>
        <v>#N/A</v>
      </c>
      <c r="N24" s="208">
        <f>VLOOKUP(N$3,'Tab 2. Bevölkerung'!$E$197:$Z$395,9,FALSE)</f>
        <v>1016816</v>
      </c>
    </row>
    <row r="25" spans="1:14">
      <c r="A25" s="353"/>
      <c r="B25" s="209" t="s">
        <v>190</v>
      </c>
      <c r="D25" s="208" t="e">
        <f>VLOOKUP(D$3,'Tab 2. Bevölkerung'!$E$197:$Z$395,10,FALSE)</f>
        <v>#N/A</v>
      </c>
      <c r="F25" s="208" t="e">
        <f>VLOOKUP(F$3,'Tab 2. Bevölkerung'!$E$197:$Z$395,10,FALSE)</f>
        <v>#N/A</v>
      </c>
      <c r="H25" s="208" t="e">
        <f>VLOOKUP(H$3,'Tab 2. Bevölkerung'!$E$197:$Z$395,10,FALSE)</f>
        <v>#N/A</v>
      </c>
      <c r="J25" s="208" t="e">
        <f>VLOOKUP(J$3,'Tab 2. Bevölkerung'!$E$197:$Z$395,10,FALSE)</f>
        <v>#N/A</v>
      </c>
      <c r="L25" s="208" t="e">
        <f>VLOOKUP(L$3,'Tab 2. Bevölkerung'!$E$197:$Z$395,10,FALSE)</f>
        <v>#N/A</v>
      </c>
      <c r="N25" s="208">
        <f>VLOOKUP(N$3,'Tab 2. Bevölkerung'!$E$197:$Z$395,10,FALSE)</f>
        <v>1651688</v>
      </c>
    </row>
    <row r="26" spans="1:14">
      <c r="A26" s="353"/>
      <c r="B26" s="209" t="s">
        <v>191</v>
      </c>
      <c r="D26" s="208" t="e">
        <f>VLOOKUP(D$3,'Tab 2. Bevölkerung'!$E$197:$Z$395,11,FALSE)</f>
        <v>#N/A</v>
      </c>
      <c r="F26" s="208" t="e">
        <f>VLOOKUP(F$3,'Tab 2. Bevölkerung'!$E$197:$Z$395,11,FALSE)</f>
        <v>#N/A</v>
      </c>
      <c r="H26" s="208" t="e">
        <f>VLOOKUP(H$3,'Tab 2. Bevölkerung'!$E$197:$Z$395,11,FALSE)</f>
        <v>#N/A</v>
      </c>
      <c r="J26" s="208" t="e">
        <f>VLOOKUP(J$3,'Tab 2. Bevölkerung'!$E$197:$Z$395,11,FALSE)</f>
        <v>#N/A</v>
      </c>
      <c r="L26" s="208" t="e">
        <f>VLOOKUP(L$3,'Tab 2. Bevölkerung'!$E$197:$Z$395,11,FALSE)</f>
        <v>#N/A</v>
      </c>
      <c r="N26" s="208">
        <f>VLOOKUP(N$3,'Tab 2. Bevölkerung'!$E$197:$Z$395,11,FALSE)</f>
        <v>1929465</v>
      </c>
    </row>
    <row r="28" spans="1:14">
      <c r="A28" s="353" t="s">
        <v>4</v>
      </c>
      <c r="B28" s="209" t="s">
        <v>283</v>
      </c>
      <c r="D28" s="208" t="e">
        <f>VLOOKUP(D$3,'Tab 2. Bevölkerung'!$E$197:$Z$395,12,FALSE)</f>
        <v>#N/A</v>
      </c>
      <c r="F28" s="208" t="e">
        <f>VLOOKUP(F$3,'Tab 2. Bevölkerung'!$E$197:$Z$395,12,FALSE)</f>
        <v>#N/A</v>
      </c>
      <c r="H28" s="208" t="e">
        <f>VLOOKUP(H$3,'Tab 2. Bevölkerung'!$E$197:$Z$395,12,FALSE)</f>
        <v>#N/A</v>
      </c>
      <c r="J28" s="208" t="e">
        <f>VLOOKUP(J$3,'Tab 2. Bevölkerung'!$E$197:$Z$395,12,FALSE)</f>
        <v>#N/A</v>
      </c>
      <c r="L28" s="208" t="e">
        <f>VLOOKUP(L$3,'Tab 2. Bevölkerung'!$E$197:$Z$395,12,FALSE)</f>
        <v>#N/A</v>
      </c>
      <c r="N28" s="208">
        <f>VLOOKUP(N$3,'Tab 2. Bevölkerung'!$E$197:$Z$395,12,FALSE)</f>
        <v>1850243</v>
      </c>
    </row>
    <row r="29" spans="1:14">
      <c r="A29" s="353"/>
      <c r="B29" s="209" t="s">
        <v>178</v>
      </c>
      <c r="D29" s="208" t="e">
        <f>VLOOKUP(D$3,'Tab 2. Bevölkerung'!$E$197:$Z$395,13,FALSE)</f>
        <v>#N/A</v>
      </c>
      <c r="F29" s="208" t="e">
        <f>VLOOKUP(F$3,'Tab 2. Bevölkerung'!$E$197:$Z$395,13,FALSE)</f>
        <v>#N/A</v>
      </c>
      <c r="H29" s="208" t="e">
        <f>VLOOKUP(H$3,'Tab 2. Bevölkerung'!$E$197:$Z$395,13,FALSE)</f>
        <v>#N/A</v>
      </c>
      <c r="J29" s="208" t="e">
        <f>VLOOKUP(J$3,'Tab 2. Bevölkerung'!$E$197:$Z$395,13,FALSE)</f>
        <v>#N/A</v>
      </c>
      <c r="L29" s="208" t="e">
        <f>VLOOKUP(L$3,'Tab 2. Bevölkerung'!$E$197:$Z$395,13,FALSE)</f>
        <v>#N/A</v>
      </c>
      <c r="N29" s="208">
        <f>VLOOKUP(N$3,'Tab 2. Bevölkerung'!$E$197:$Z$395,13,FALSE)</f>
        <v>1730910</v>
      </c>
    </row>
    <row r="30" spans="1:14">
      <c r="A30" s="353"/>
      <c r="B30" s="209" t="s">
        <v>339</v>
      </c>
      <c r="D30" s="208" t="e">
        <f>VLOOKUP(D$3,'Tab 2. Bevölkerung'!$E$197:$Z$395,14,FALSE)</f>
        <v>#N/A</v>
      </c>
      <c r="F30" s="208" t="e">
        <f>VLOOKUP(F$3,'Tab 2. Bevölkerung'!$E$197:$Z$395,14,FALSE)</f>
        <v>#N/A</v>
      </c>
      <c r="H30" s="208" t="e">
        <f>VLOOKUP(H$3,'Tab 2. Bevölkerung'!$E$197:$Z$395,14,FALSE)</f>
        <v>#N/A</v>
      </c>
      <c r="J30" s="208" t="e">
        <f>VLOOKUP(J$3,'Tab 2. Bevölkerung'!$E$197:$Z$395,14,FALSE)</f>
        <v>#N/A</v>
      </c>
      <c r="L30" s="208" t="e">
        <f>VLOOKUP(L$3,'Tab 2. Bevölkerung'!$E$197:$Z$395,14,FALSE)</f>
        <v>#N/A</v>
      </c>
      <c r="N30" s="208">
        <f>VLOOKUP(N$3,'Tab 2. Bevölkerung'!$E$197:$Z$395,14,FALSE)</f>
        <v>326614</v>
      </c>
    </row>
    <row r="31" spans="1:14">
      <c r="A31" s="353"/>
      <c r="B31" s="209" t="s">
        <v>340</v>
      </c>
      <c r="D31" s="208" t="e">
        <f>VLOOKUP(D$3,'Tab 2. Bevölkerung'!$E$197:$Z$395,15,FALSE)</f>
        <v>#N/A</v>
      </c>
      <c r="F31" s="208" t="e">
        <f>VLOOKUP(F$3,'Tab 2. Bevölkerung'!$E$197:$Z$395,15,FALSE)</f>
        <v>#N/A</v>
      </c>
      <c r="H31" s="208" t="e">
        <f>VLOOKUP(H$3,'Tab 2. Bevölkerung'!$E$197:$Z$395,15,FALSE)</f>
        <v>#N/A</v>
      </c>
      <c r="J31" s="208" t="e">
        <f>VLOOKUP(J$3,'Tab 2. Bevölkerung'!$E$197:$Z$395,15,FALSE)</f>
        <v>#N/A</v>
      </c>
      <c r="L31" s="208" t="e">
        <f>VLOOKUP(L$3,'Tab 2. Bevölkerung'!$E$197:$Z$395,15,FALSE)</f>
        <v>#N/A</v>
      </c>
      <c r="N31" s="208">
        <f>VLOOKUP(N$3,'Tab 2. Bevölkerung'!$E$197:$Z$395,15,FALSE)</f>
        <v>308258</v>
      </c>
    </row>
    <row r="32" spans="1:14">
      <c r="A32" s="353"/>
      <c r="B32" s="209" t="s">
        <v>341</v>
      </c>
      <c r="D32" s="208" t="e">
        <f>VLOOKUP(D$3,'Tab 2. Bevölkerung'!$E$197:$Z$395,16,FALSE)</f>
        <v>#N/A</v>
      </c>
      <c r="F32" s="208" t="e">
        <f>VLOOKUP(F$3,'Tab 2. Bevölkerung'!$E$197:$Z$395,16,FALSE)</f>
        <v>#N/A</v>
      </c>
      <c r="H32" s="208" t="e">
        <f>VLOOKUP(H$3,'Tab 2. Bevölkerung'!$E$197:$Z$395,16,FALSE)</f>
        <v>#N/A</v>
      </c>
      <c r="J32" s="208" t="e">
        <f>VLOOKUP(J$3,'Tab 2. Bevölkerung'!$E$197:$Z$395,16,FALSE)</f>
        <v>#N/A</v>
      </c>
      <c r="L32" s="208" t="e">
        <f>VLOOKUP(L$3,'Tab 2. Bevölkerung'!$E$197:$Z$395,16,FALSE)</f>
        <v>#N/A</v>
      </c>
      <c r="N32" s="208">
        <f>VLOOKUP(N$3,'Tab 2. Bevölkerung'!$E$197:$Z$395,16,FALSE)</f>
        <v>1000430</v>
      </c>
    </row>
    <row r="33" spans="1:14">
      <c r="A33" s="353"/>
      <c r="B33" s="209" t="s">
        <v>342</v>
      </c>
      <c r="D33" s="208" t="e">
        <f>VLOOKUP(D$3,'Tab 2. Bevölkerung'!$E$197:$Z$395,17,FALSE)</f>
        <v>#N/A</v>
      </c>
      <c r="F33" s="208" t="e">
        <f>VLOOKUP(F$3,'Tab 2. Bevölkerung'!$E$197:$Z$395,17,FALSE)</f>
        <v>#N/A</v>
      </c>
      <c r="H33" s="208" t="e">
        <f>VLOOKUP(H$3,'Tab 2. Bevölkerung'!$E$197:$Z$395,17,FALSE)</f>
        <v>#N/A</v>
      </c>
      <c r="J33" s="208" t="e">
        <f>VLOOKUP(J$3,'Tab 2. Bevölkerung'!$E$197:$Z$395,17,FALSE)</f>
        <v>#N/A</v>
      </c>
      <c r="L33" s="208" t="e">
        <f>VLOOKUP(L$3,'Tab 2. Bevölkerung'!$E$197:$Z$395,17,FALSE)</f>
        <v>#N/A</v>
      </c>
      <c r="N33" s="208">
        <f>VLOOKUP(N$3,'Tab 2. Bevölkerung'!$E$197:$Z$395,17,FALSE)</f>
        <v>929035</v>
      </c>
    </row>
    <row r="34" spans="1:14">
      <c r="A34" s="353"/>
      <c r="B34" s="209" t="s">
        <v>343</v>
      </c>
      <c r="D34" s="208" t="e">
        <f>VLOOKUP(D$3,'Tab 2. Bevölkerung'!$E$197:$Z$395,18,FALSE)</f>
        <v>#N/A</v>
      </c>
      <c r="F34" s="208" t="e">
        <f>VLOOKUP(F$3,'Tab 2. Bevölkerung'!$E$197:$Z$395,18,FALSE)</f>
        <v>#N/A</v>
      </c>
      <c r="H34" s="208" t="e">
        <f>VLOOKUP(H$3,'Tab 2. Bevölkerung'!$E$197:$Z$395,18,FALSE)</f>
        <v>#N/A</v>
      </c>
      <c r="J34" s="208" t="e">
        <f>VLOOKUP(J$3,'Tab 2. Bevölkerung'!$E$197:$Z$395,18,FALSE)</f>
        <v>#N/A</v>
      </c>
      <c r="L34" s="208" t="e">
        <f>VLOOKUP(L$3,'Tab 2. Bevölkerung'!$E$197:$Z$395,18,FALSE)</f>
        <v>#N/A</v>
      </c>
      <c r="N34" s="208">
        <f>VLOOKUP(N$3,'Tab 2. Bevölkerung'!$E$197:$Z$395,18,FALSE)</f>
        <v>1327044</v>
      </c>
    </row>
    <row r="35" spans="1:14">
      <c r="A35" s="353"/>
      <c r="B35" s="209" t="s">
        <v>344</v>
      </c>
      <c r="D35" s="208" t="e">
        <f>VLOOKUP(D$3,'Tab 2. Bevölkerung'!$E$197:$Z$395,19,FALSE)</f>
        <v>#N/A</v>
      </c>
      <c r="F35" s="208" t="e">
        <f>VLOOKUP(F$3,'Tab 2. Bevölkerung'!$E$197:$Z$395,19,FALSE)</f>
        <v>#N/A</v>
      </c>
      <c r="H35" s="208" t="e">
        <f>VLOOKUP(H$3,'Tab 2. Bevölkerung'!$E$197:$Z$395,19,FALSE)</f>
        <v>#N/A</v>
      </c>
      <c r="J35" s="208" t="e">
        <f>VLOOKUP(J$3,'Tab 2. Bevölkerung'!$E$197:$Z$395,19,FALSE)</f>
        <v>#N/A</v>
      </c>
      <c r="L35" s="208" t="e">
        <f>VLOOKUP(L$3,'Tab 2. Bevölkerung'!$E$197:$Z$395,19,FALSE)</f>
        <v>#N/A</v>
      </c>
      <c r="N35" s="208">
        <f>VLOOKUP(N$3,'Tab 2. Bevölkerung'!$E$197:$Z$395,19,FALSE)</f>
        <v>1237293</v>
      </c>
    </row>
    <row r="37" spans="1:14">
      <c r="A37" s="357" t="s">
        <v>1</v>
      </c>
      <c r="B37" s="209" t="s">
        <v>199</v>
      </c>
      <c r="D37" s="208" t="e">
        <f>VLOOKUP(D$3,'Tab 2. Bevölkerung'!$E$197:$Z$395,20,FALSE)</f>
        <v>#N/A</v>
      </c>
      <c r="F37" s="208" t="e">
        <f>VLOOKUP(F$3,'Tab 2. Bevölkerung'!$E$197:$Z$395,20,FALSE)</f>
        <v>#N/A</v>
      </c>
      <c r="H37" s="208" t="e">
        <f>VLOOKUP(H$3,'Tab 2. Bevölkerung'!$E$197:$Z$395,20,FALSE)</f>
        <v>#N/A</v>
      </c>
      <c r="J37" s="208" t="e">
        <f>VLOOKUP(J$3,'Tab 2. Bevölkerung'!$E$197:$Z$395,20,FALSE)</f>
        <v>#N/A</v>
      </c>
      <c r="L37" s="208" t="e">
        <f>VLOOKUP(L$3,'Tab 2. Bevölkerung'!$E$197:$Z$395,20,FALSE)</f>
        <v>#N/A</v>
      </c>
      <c r="N37" s="208">
        <f>VLOOKUP(N$3,'Tab 2. Bevölkerung'!$E$197:$Z$395,20,FALSE)</f>
        <v>2564337</v>
      </c>
    </row>
    <row r="38" spans="1:14">
      <c r="A38" s="357"/>
      <c r="B38" s="209" t="s">
        <v>202</v>
      </c>
      <c r="D38" s="208" t="e">
        <f>VLOOKUP(D$3,'Tab 2. Bevölkerung'!$E$197:$Z$395,21,FALSE)</f>
        <v>#N/A</v>
      </c>
      <c r="F38" s="208" t="e">
        <f>VLOOKUP(F$3,'Tab 2. Bevölkerung'!$E$197:$Z$395,21,FALSE)</f>
        <v>#N/A</v>
      </c>
      <c r="H38" s="208" t="e">
        <f>VLOOKUP(H$3,'Tab 2. Bevölkerung'!$E$197:$Z$395,21,FALSE)</f>
        <v>#N/A</v>
      </c>
      <c r="J38" s="208" t="e">
        <f>VLOOKUP(J$3,'Tab 2. Bevölkerung'!$E$197:$Z$395,21,FALSE)</f>
        <v>#N/A</v>
      </c>
      <c r="L38" s="208" t="e">
        <f>VLOOKUP(L$3,'Tab 2. Bevölkerung'!$E$197:$Z$395,21,FALSE)</f>
        <v>#N/A</v>
      </c>
      <c r="N38" s="208">
        <f>VLOOKUP(N$3,'Tab 2. Bevölkerung'!$E$197:$Z$395,21,FALSE)</f>
        <v>634872</v>
      </c>
    </row>
    <row r="39" spans="1:14">
      <c r="A39" s="357"/>
      <c r="B39" s="209" t="s">
        <v>191</v>
      </c>
      <c r="D39" s="208" t="e">
        <f>VLOOKUP(D$3,'Tab 2. Bevölkerung'!$E$197:$Z$395,22,FALSE)</f>
        <v>#N/A</v>
      </c>
      <c r="F39" s="208" t="e">
        <f>VLOOKUP(F$3,'Tab 2. Bevölkerung'!$E$197:$Z$395,22,FALSE)</f>
        <v>#N/A</v>
      </c>
      <c r="H39" s="208" t="e">
        <f>VLOOKUP(H$3,'Tab 2. Bevölkerung'!$E$197:$Z$395,22,FALSE)</f>
        <v>#N/A</v>
      </c>
      <c r="J39" s="208" t="e">
        <f>VLOOKUP(J$3,'Tab 2. Bevölkerung'!$E$197:$Z$395,22,FALSE)</f>
        <v>#N/A</v>
      </c>
      <c r="L39" s="208" t="e">
        <f>VLOOKUP(L$3,'Tab 2. Bevölkerung'!$E$197:$Z$395,22,FALSE)</f>
        <v>#N/A</v>
      </c>
      <c r="N39" s="208">
        <f>VLOOKUP(N$3,'Tab 2. Bevölkerung'!$E$197:$Z$395,22,FALSE)</f>
        <v>1929465</v>
      </c>
    </row>
    <row r="42" spans="1:14" ht="14.25" customHeight="1">
      <c r="A42" s="354" t="s">
        <v>414</v>
      </c>
      <c r="B42" s="354"/>
      <c r="C42" s="354"/>
      <c r="D42" s="354"/>
      <c r="E42" s="354"/>
      <c r="F42" s="354"/>
      <c r="G42" s="354"/>
      <c r="H42" s="354"/>
      <c r="I42" s="354"/>
      <c r="J42" s="354"/>
      <c r="K42" s="354"/>
      <c r="L42" s="354"/>
      <c r="M42" s="354"/>
      <c r="N42" s="354"/>
    </row>
    <row r="43" spans="1:14">
      <c r="A43" s="354"/>
      <c r="B43" s="354"/>
      <c r="C43" s="354"/>
      <c r="D43" s="354"/>
      <c r="E43" s="354"/>
      <c r="F43" s="354"/>
      <c r="G43" s="354"/>
      <c r="H43" s="354"/>
      <c r="I43" s="354"/>
      <c r="J43" s="354"/>
      <c r="K43" s="354"/>
      <c r="L43" s="354"/>
      <c r="M43" s="354"/>
      <c r="N43" s="354"/>
    </row>
    <row r="45" spans="1:14">
      <c r="A45" s="213"/>
      <c r="B45" s="209" t="s">
        <v>362</v>
      </c>
      <c r="D45" s="208" t="e">
        <f>VLOOKUP(D$3,'Tab. 3a Leistungen_mEB'!$B$5:$H$61,2,FALSE)</f>
        <v>#N/A</v>
      </c>
      <c r="F45" s="208" t="e">
        <f>VLOOKUP(F$3,'Tab. 3a Leistungen_mEB'!$B$5:$H$61,2,FALSE)</f>
        <v>#N/A</v>
      </c>
      <c r="H45" s="208" t="e">
        <f>VLOOKUP(H$3,'Tab. 3a Leistungen_mEB'!$B$5:$H$61,2,FALSE)</f>
        <v>#N/A</v>
      </c>
      <c r="J45" s="208" t="e">
        <f>VLOOKUP(J$3,'Tab. 3a Leistungen_mEB'!$B$5:$H$61,2,FALSE)</f>
        <v>#N/A</v>
      </c>
      <c r="L45" s="208" t="e">
        <f>VLOOKUP(L$3,'Tab. 3a Leistungen_mEB'!$B$5:$H$61,2,FALSE)</f>
        <v>#N/A</v>
      </c>
      <c r="N45" s="208">
        <f>VLOOKUP(N$3,'Tab. 3a Leistungen_mEB'!$B$5:$H$61,2,FALSE)</f>
        <v>251861</v>
      </c>
    </row>
    <row r="46" spans="1:14">
      <c r="A46" s="214" t="s">
        <v>182</v>
      </c>
      <c r="B46" s="209" t="s">
        <v>358</v>
      </c>
      <c r="D46" s="208" t="e">
        <f>VLOOKUP(D$3,'Tab. 3a Leistungen_mEB'!$B$5:$H$61,3,FALSE)</f>
        <v>#N/A</v>
      </c>
      <c r="F46" s="208" t="e">
        <f>VLOOKUP(F$3,'Tab. 3a Leistungen_mEB'!$B$5:$H$61,3,FALSE)</f>
        <v>#N/A</v>
      </c>
      <c r="H46" s="208" t="e">
        <f>VLOOKUP(H$3,'Tab. 3a Leistungen_mEB'!$B$5:$H$61,3,FALSE)</f>
        <v>#N/A</v>
      </c>
      <c r="J46" s="208" t="e">
        <f>VLOOKUP(J$3,'Tab. 3a Leistungen_mEB'!$B$5:$H$61,3,FALSE)</f>
        <v>#N/A</v>
      </c>
      <c r="L46" s="208" t="e">
        <f>VLOOKUP(L$3,'Tab. 3a Leistungen_mEB'!$B$5:$H$61,3,FALSE)</f>
        <v>#N/A</v>
      </c>
      <c r="N46" s="208">
        <f>VLOOKUP(N$3,'Tab. 3a Leistungen_mEB'!$B$5:$H$61,3,FALSE)</f>
        <v>288442</v>
      </c>
    </row>
    <row r="47" spans="1:14">
      <c r="A47" s="213"/>
      <c r="B47" s="209" t="s">
        <v>345</v>
      </c>
      <c r="D47" s="208" t="e">
        <f>VLOOKUP(D$3,'Tab. 3a Leistungen_mEB'!$B$5:$H$61,4,FALSE)</f>
        <v>#N/A</v>
      </c>
      <c r="F47" s="208" t="e">
        <f>VLOOKUP(F$3,'Tab. 3a Leistungen_mEB'!$B$5:$H$61,4,FALSE)</f>
        <v>#N/A</v>
      </c>
      <c r="H47" s="208" t="e">
        <f>VLOOKUP(H$3,'Tab. 3a Leistungen_mEB'!$B$5:$H$61,4,FALSE)</f>
        <v>#N/A</v>
      </c>
      <c r="J47" s="208" t="e">
        <f>VLOOKUP(J$3,'Tab. 3a Leistungen_mEB'!$B$5:$H$61,4,FALSE)</f>
        <v>#N/A</v>
      </c>
      <c r="L47" s="208" t="e">
        <f>VLOOKUP(L$3,'Tab. 3a Leistungen_mEB'!$B$5:$H$61,4,FALSE)</f>
        <v>#N/A</v>
      </c>
      <c r="N47" s="208">
        <f>VLOOKUP(N$3,'Tab. 3a Leistungen_mEB'!$B$5:$H$61,4,FALSE)</f>
        <v>117136</v>
      </c>
    </row>
    <row r="49" spans="1:14">
      <c r="A49" s="355" t="s">
        <v>303</v>
      </c>
      <c r="B49" s="209" t="s">
        <v>362</v>
      </c>
      <c r="D49" s="208" t="e">
        <f>VLOOKUP(D$3,'Tab. 3a Leistungen_mEB'!$B$5:$H$61,5,FALSE)</f>
        <v>#N/A</v>
      </c>
      <c r="F49" s="208" t="e">
        <f>VLOOKUP(F$3,'Tab. 3a Leistungen_mEB'!$B$5:$H$61,5,FALSE)</f>
        <v>#N/A</v>
      </c>
      <c r="H49" s="208" t="e">
        <f>VLOOKUP(H$3,'Tab. 3a Leistungen_mEB'!$B$5:$H$61,5,FALSE)</f>
        <v>#N/A</v>
      </c>
      <c r="J49" s="208" t="e">
        <f>VLOOKUP(J$3,'Tab. 3a Leistungen_mEB'!$B$5:$H$61,5,FALSE)</f>
        <v>#N/A</v>
      </c>
      <c r="L49" s="208" t="e">
        <f>VLOOKUP(L$3,'Tab. 3a Leistungen_mEB'!$B$5:$H$61,5,FALSE)</f>
        <v>#N/A</v>
      </c>
      <c r="N49" s="208">
        <f>VLOOKUP(N$3,'Tab. 3a Leistungen_mEB'!$B$5:$H$61,5,FALSE)</f>
        <v>703.2958379605675</v>
      </c>
    </row>
    <row r="50" spans="1:14">
      <c r="A50" s="355"/>
      <c r="B50" s="209" t="s">
        <v>358</v>
      </c>
      <c r="D50" s="208" t="e">
        <f>VLOOKUP(D$3,'Tab. 3a Leistungen_mEB'!$B$5:$H$61,6,FALSE)</f>
        <v>#N/A</v>
      </c>
      <c r="F50" s="208" t="e">
        <f>VLOOKUP(F$3,'Tab. 3a Leistungen_mEB'!$B$5:$H$61,6,FALSE)</f>
        <v>#N/A</v>
      </c>
      <c r="H50" s="208" t="e">
        <f>VLOOKUP(H$3,'Tab. 3a Leistungen_mEB'!$B$5:$H$61,6,FALSE)</f>
        <v>#N/A</v>
      </c>
      <c r="J50" s="208" t="e">
        <f>VLOOKUP(J$3,'Tab. 3a Leistungen_mEB'!$B$5:$H$61,6,FALSE)</f>
        <v>#N/A</v>
      </c>
      <c r="L50" s="208" t="e">
        <f>VLOOKUP(L$3,'Tab. 3a Leistungen_mEB'!$B$5:$H$61,6,FALSE)</f>
        <v>#N/A</v>
      </c>
      <c r="N50" s="208">
        <f>VLOOKUP(N$3,'Tab. 3a Leistungen_mEB'!$B$5:$H$61,6,FALSE)</f>
        <v>805.44450348812245</v>
      </c>
    </row>
    <row r="51" spans="1:14">
      <c r="A51" s="355"/>
      <c r="B51" s="209" t="s">
        <v>345</v>
      </c>
      <c r="D51" s="208" t="e">
        <f>VLOOKUP(D$3,'Tab. 3a Leistungen_mEB'!$B$5:$H$61,7,FALSE)</f>
        <v>#N/A</v>
      </c>
      <c r="F51" s="208" t="e">
        <f>VLOOKUP(F$3,'Tab. 3a Leistungen_mEB'!$B$5:$H$61,7,FALSE)</f>
        <v>#N/A</v>
      </c>
      <c r="H51" s="208" t="e">
        <f>VLOOKUP(H$3,'Tab. 3a Leistungen_mEB'!$B$5:$H$61,7,FALSE)</f>
        <v>#N/A</v>
      </c>
      <c r="J51" s="208" t="e">
        <f>VLOOKUP(J$3,'Tab. 3a Leistungen_mEB'!$B$5:$H$61,7,FALSE)</f>
        <v>#N/A</v>
      </c>
      <c r="L51" s="208" t="e">
        <f>VLOOKUP(L$3,'Tab. 3a Leistungen_mEB'!$B$5:$H$61,7,FALSE)</f>
        <v>#N/A</v>
      </c>
      <c r="N51" s="208">
        <f>VLOOKUP(N$3,'Tab. 3a Leistungen_mEB'!$B$5:$H$61,7,FALSE)</f>
        <v>327.09018575860898</v>
      </c>
    </row>
    <row r="54" spans="1:14" ht="14.25" customHeight="1">
      <c r="A54" s="354" t="s">
        <v>415</v>
      </c>
      <c r="B54" s="354"/>
      <c r="C54" s="354"/>
      <c r="D54" s="354"/>
      <c r="E54" s="354"/>
      <c r="F54" s="354"/>
      <c r="G54" s="354"/>
      <c r="H54" s="354"/>
      <c r="I54" s="354"/>
      <c r="J54" s="354"/>
      <c r="K54" s="354"/>
      <c r="L54" s="354"/>
      <c r="M54" s="354"/>
      <c r="N54" s="354"/>
    </row>
    <row r="55" spans="1:14">
      <c r="A55" s="354"/>
      <c r="B55" s="354"/>
      <c r="C55" s="354"/>
      <c r="D55" s="354"/>
      <c r="E55" s="354"/>
      <c r="F55" s="354"/>
      <c r="G55" s="354"/>
      <c r="H55" s="354"/>
      <c r="I55" s="354"/>
      <c r="J55" s="354"/>
      <c r="K55" s="354"/>
      <c r="L55" s="354"/>
      <c r="M55" s="354"/>
      <c r="N55" s="354"/>
    </row>
    <row r="56" spans="1:14">
      <c r="A56" s="212"/>
      <c r="B56" s="212"/>
      <c r="C56" s="212"/>
      <c r="D56" s="212"/>
      <c r="E56" s="212"/>
      <c r="F56" s="212"/>
      <c r="G56" s="212"/>
      <c r="H56" s="212"/>
      <c r="I56" s="212"/>
      <c r="J56" s="212"/>
      <c r="K56" s="212"/>
      <c r="L56" s="212"/>
      <c r="M56" s="212"/>
      <c r="N56" s="212"/>
    </row>
    <row r="57" spans="1:14">
      <c r="A57" s="352" t="s">
        <v>363</v>
      </c>
      <c r="B57" s="352"/>
      <c r="D57" s="208" t="e">
        <f>VLOOKUP(D$3,'Tab. 3b Leistungen absolut_oEB'!$E$4:$L$202,2,FALSE)</f>
        <v>#N/A</v>
      </c>
      <c r="F57" s="208" t="e">
        <f>VLOOKUP(F$3,'Tab. 3b Leistungen absolut_oEB'!$E$4:$L$202,2,FALSE)</f>
        <v>#N/A</v>
      </c>
      <c r="H57" s="208" t="e">
        <f>VLOOKUP(H$3,'Tab. 3b Leistungen absolut_oEB'!$E$4:$L$202,2,FALSE)</f>
        <v>#N/A</v>
      </c>
      <c r="J57" s="208" t="e">
        <f>VLOOKUP(J$3,'Tab. 3b Leistungen absolut_oEB'!$E$4:$L$202,2,FALSE)</f>
        <v>#N/A</v>
      </c>
      <c r="L57" s="208" t="e">
        <f>VLOOKUP(L$3,'Tab. 3b Leistungen absolut_oEB'!$E$4:$L$202,2,FALSE)</f>
        <v>#N/A</v>
      </c>
      <c r="N57" s="208">
        <f>VLOOKUP(N$3,'Tab. 3b Leistungen absolut_oEB'!$E$4:$L$202,2,FALSE)</f>
        <v>134725</v>
      </c>
    </row>
    <row r="58" spans="1:14">
      <c r="A58" s="352" t="s">
        <v>167</v>
      </c>
      <c r="B58" s="352"/>
      <c r="D58" s="208" t="e">
        <f>VLOOKUP(D$3,'Tab. 3b Leistungen absolut_oEB'!$E$4:$L$202,3,FALSE)</f>
        <v>#N/A</v>
      </c>
      <c r="F58" s="208" t="e">
        <f>VLOOKUP(F$3,'Tab. 3b Leistungen absolut_oEB'!$E$4:$L$202,3,FALSE)</f>
        <v>#N/A</v>
      </c>
      <c r="H58" s="208" t="e">
        <f>VLOOKUP(H$3,'Tab. 3b Leistungen absolut_oEB'!$E$4:$L$202,3,FALSE)</f>
        <v>#N/A</v>
      </c>
      <c r="J58" s="208" t="e">
        <f>VLOOKUP(J$3,'Tab. 3b Leistungen absolut_oEB'!$E$4:$L$202,3,FALSE)</f>
        <v>#N/A</v>
      </c>
      <c r="L58" s="208" t="e">
        <f>VLOOKUP(L$3,'Tab. 3b Leistungen absolut_oEB'!$E$4:$L$202,3,FALSE)</f>
        <v>#N/A</v>
      </c>
      <c r="N58" s="208">
        <f>VLOOKUP(N$3,'Tab. 3b Leistungen absolut_oEB'!$E$4:$L$202,3,FALSE)</f>
        <v>171306</v>
      </c>
    </row>
    <row r="59" spans="1:14">
      <c r="A59" s="352" t="s">
        <v>359</v>
      </c>
      <c r="B59" s="352"/>
      <c r="D59" s="208" t="e">
        <f>VLOOKUP(D$3,'Tab. 3b Leistungen absolut_oEB'!$E$4:$L$202,4,FALSE)</f>
        <v>#N/A</v>
      </c>
      <c r="F59" s="208" t="e">
        <f>VLOOKUP(F$3,'Tab. 3b Leistungen absolut_oEB'!$E$4:$L$202,4,FALSE)</f>
        <v>#N/A</v>
      </c>
      <c r="H59" s="208" t="e">
        <f>VLOOKUP(H$3,'Tab. 3b Leistungen absolut_oEB'!$E$4:$L$202,4,FALSE)</f>
        <v>#N/A</v>
      </c>
      <c r="J59" s="208" t="e">
        <f>VLOOKUP(J$3,'Tab. 3b Leistungen absolut_oEB'!$E$4:$L$202,4,FALSE)</f>
        <v>#N/A</v>
      </c>
      <c r="L59" s="208" t="e">
        <f>VLOOKUP(L$3,'Tab. 3b Leistungen absolut_oEB'!$E$4:$L$202,4,FALSE)</f>
        <v>#N/A</v>
      </c>
      <c r="N59" s="208">
        <f>VLOOKUP(N$3,'Tab. 3b Leistungen absolut_oEB'!$E$4:$L$202,4,FALSE)</f>
        <v>70262</v>
      </c>
    </row>
    <row r="60" spans="1:14">
      <c r="A60" s="352" t="s">
        <v>360</v>
      </c>
      <c r="B60" s="352"/>
      <c r="D60" s="208" t="e">
        <f>VLOOKUP(D$3,'Tab. 3b Leistungen absolut_oEB'!$E$4:$L$202,5,FALSE)</f>
        <v>#N/A</v>
      </c>
      <c r="F60" s="208" t="e">
        <f>VLOOKUP(F$3,'Tab. 3b Leistungen absolut_oEB'!$E$4:$L$202,5,FALSE)</f>
        <v>#N/A</v>
      </c>
      <c r="H60" s="208" t="e">
        <f>VLOOKUP(H$3,'Tab. 3b Leistungen absolut_oEB'!$E$4:$L$202,5,FALSE)</f>
        <v>#N/A</v>
      </c>
      <c r="J60" s="208" t="e">
        <f>VLOOKUP(J$3,'Tab. 3b Leistungen absolut_oEB'!$E$4:$L$202,5,FALSE)</f>
        <v>#N/A</v>
      </c>
      <c r="L60" s="208" t="e">
        <f>VLOOKUP(L$3,'Tab. 3b Leistungen absolut_oEB'!$E$4:$L$202,5,FALSE)</f>
        <v>#N/A</v>
      </c>
      <c r="N60" s="208">
        <f>VLOOKUP(N$3,'Tab. 3b Leistungen absolut_oEB'!$E$4:$L$202,5,FALSE)</f>
        <v>106843</v>
      </c>
    </row>
    <row r="61" spans="1:14">
      <c r="A61" s="352" t="s">
        <v>168</v>
      </c>
      <c r="B61" s="352"/>
      <c r="D61" s="208" t="e">
        <f>VLOOKUP(D$3,'Tab. 3b Leistungen absolut_oEB'!$E$4:$L$202,6,FALSE)</f>
        <v>#N/A</v>
      </c>
      <c r="F61" s="208" t="e">
        <f>VLOOKUP(F$3,'Tab. 3b Leistungen absolut_oEB'!$E$4:$L$202,6,FALSE)</f>
        <v>#N/A</v>
      </c>
      <c r="H61" s="208" t="e">
        <f>VLOOKUP(H$3,'Tab. 3b Leistungen absolut_oEB'!$E$4:$L$202,6,FALSE)</f>
        <v>#N/A</v>
      </c>
      <c r="J61" s="208" t="e">
        <f>VLOOKUP(J$3,'Tab. 3b Leistungen absolut_oEB'!$E$4:$L$202,6,FALSE)</f>
        <v>#N/A</v>
      </c>
      <c r="L61" s="208" t="e">
        <f>VLOOKUP(L$3,'Tab. 3b Leistungen absolut_oEB'!$E$4:$L$202,6,FALSE)</f>
        <v>#N/A</v>
      </c>
      <c r="N61" s="208">
        <f>VLOOKUP(N$3,'Tab. 3b Leistungen absolut_oEB'!$E$4:$L$202,6,FALSE)</f>
        <v>64463</v>
      </c>
    </row>
    <row r="62" spans="1:14">
      <c r="A62" s="352" t="s">
        <v>7</v>
      </c>
      <c r="B62" s="352"/>
      <c r="D62" s="208" t="e">
        <f>VLOOKUP(D$3,'Tab. 3b Leistungen absolut_oEB'!$E$4:$L$202,7,FALSE)</f>
        <v>#N/A</v>
      </c>
      <c r="F62" s="208" t="e">
        <f>VLOOKUP(F$3,'Tab. 3b Leistungen absolut_oEB'!$E$4:$L$202,7,FALSE)</f>
        <v>#N/A</v>
      </c>
      <c r="H62" s="208" t="e">
        <f>VLOOKUP(H$3,'Tab. 3b Leistungen absolut_oEB'!$E$4:$L$202,7,FALSE)</f>
        <v>#N/A</v>
      </c>
      <c r="J62" s="208" t="e">
        <f>VLOOKUP(J$3,'Tab. 3b Leistungen absolut_oEB'!$E$4:$L$202,7,FALSE)</f>
        <v>#N/A</v>
      </c>
      <c r="L62" s="208" t="e">
        <f>VLOOKUP(L$3,'Tab. 3b Leistungen absolut_oEB'!$E$4:$L$202,7,FALSE)</f>
        <v>#N/A</v>
      </c>
      <c r="N62" s="208">
        <f>VLOOKUP(N$3,'Tab. 3b Leistungen absolut_oEB'!$E$4:$L$202,7,FALSE)</f>
        <v>27812</v>
      </c>
    </row>
    <row r="63" spans="1:14">
      <c r="A63" s="352" t="s">
        <v>8</v>
      </c>
      <c r="B63" s="352"/>
      <c r="D63" s="208" t="e">
        <f>VLOOKUP(D$3,'Tab. 3b Leistungen absolut_oEB'!$E$4:$L$202,8,FALSE)</f>
        <v>#N/A</v>
      </c>
      <c r="F63" s="208" t="e">
        <f>VLOOKUP(F$3,'Tab. 3b Leistungen absolut_oEB'!$E$4:$L$202,8,FALSE)</f>
        <v>#N/A</v>
      </c>
      <c r="H63" s="208" t="e">
        <f>VLOOKUP(H$3,'Tab. 3b Leistungen absolut_oEB'!$E$4:$L$202,8,FALSE)</f>
        <v>#N/A</v>
      </c>
      <c r="J63" s="208" t="e">
        <f>VLOOKUP(J$3,'Tab. 3b Leistungen absolut_oEB'!$E$4:$L$202,8,FALSE)</f>
        <v>#N/A</v>
      </c>
      <c r="L63" s="208" t="e">
        <f>VLOOKUP(L$3,'Tab. 3b Leistungen absolut_oEB'!$E$4:$L$202,8,FALSE)</f>
        <v>#N/A</v>
      </c>
      <c r="N63" s="208">
        <f>VLOOKUP(N$3,'Tab. 3b Leistungen absolut_oEB'!$E$4:$L$202,8,FALSE)</f>
        <v>36651</v>
      </c>
    </row>
    <row r="66" spans="1:14">
      <c r="A66" s="356" t="s">
        <v>416</v>
      </c>
      <c r="B66" s="356"/>
      <c r="C66" s="356"/>
      <c r="D66" s="356"/>
      <c r="E66" s="356"/>
      <c r="F66" s="356"/>
      <c r="G66" s="356"/>
      <c r="H66" s="356"/>
      <c r="I66" s="356"/>
      <c r="J66" s="356"/>
      <c r="K66" s="356"/>
      <c r="L66" s="356"/>
      <c r="M66" s="356"/>
      <c r="N66" s="356"/>
    </row>
    <row r="67" spans="1:14">
      <c r="A67" s="356"/>
      <c r="B67" s="356"/>
      <c r="C67" s="356"/>
      <c r="D67" s="356"/>
      <c r="E67" s="356"/>
      <c r="F67" s="356"/>
      <c r="G67" s="356"/>
      <c r="H67" s="356"/>
      <c r="I67" s="356"/>
      <c r="J67" s="356"/>
      <c r="K67" s="356"/>
      <c r="L67" s="356"/>
      <c r="M67" s="356"/>
      <c r="N67" s="356"/>
    </row>
    <row r="69" spans="1:14" ht="14.25" customHeight="1">
      <c r="A69" s="352" t="s">
        <v>363</v>
      </c>
      <c r="B69" s="352"/>
      <c r="D69" s="210" t="e">
        <f>VLOOKUP(D$3,'Tab. 4 Inanspruchnahme'!$E$4:$L$202,2,FALSE)</f>
        <v>#N/A</v>
      </c>
      <c r="F69" s="210" t="e">
        <f>VLOOKUP(F$3,'Tab. 4 Inanspruchnahme'!$E$4:$L$202,2,FALSE)</f>
        <v>#N/A</v>
      </c>
      <c r="H69" s="210" t="e">
        <f>VLOOKUP(H$3,'Tab. 4 Inanspruchnahme'!$E$4:$L$202,2,FALSE)</f>
        <v>#N/A</v>
      </c>
      <c r="J69" s="210" t="e">
        <f>VLOOKUP(J$3,'Tab. 4 Inanspruchnahme'!$E$4:$L$202,2,FALSE)</f>
        <v>#N/A</v>
      </c>
      <c r="L69" s="210" t="e">
        <f>VLOOKUP(L$3,'Tab. 4 Inanspruchnahme'!$E$4:$L$202,2,FALSE)</f>
        <v>#N/A</v>
      </c>
      <c r="N69" s="210">
        <f>VLOOKUP(N$3,'Tab. 4 Inanspruchnahme'!$E$4:$L$202,2,FALSE)</f>
        <v>376.2056522019584</v>
      </c>
    </row>
    <row r="70" spans="1:14" ht="14.25" customHeight="1">
      <c r="A70" s="352" t="s">
        <v>167</v>
      </c>
      <c r="B70" s="352"/>
      <c r="D70" s="210" t="e">
        <f>VLOOKUP(D$3,'Tab. 4 Inanspruchnahme'!$E$4:$L$202,3,FALSE)</f>
        <v>#N/A</v>
      </c>
      <c r="F70" s="210" t="e">
        <f>VLOOKUP(F$3,'Tab. 4 Inanspruchnahme'!$E$4:$L$202,3,FALSE)</f>
        <v>#N/A</v>
      </c>
      <c r="H70" s="210" t="e">
        <f>VLOOKUP(H$3,'Tab. 4 Inanspruchnahme'!$E$4:$L$202,3,FALSE)</f>
        <v>#N/A</v>
      </c>
      <c r="J70" s="210" t="e">
        <f>VLOOKUP(J$3,'Tab. 4 Inanspruchnahme'!$E$4:$L$202,3,FALSE)</f>
        <v>#N/A</v>
      </c>
      <c r="L70" s="210" t="e">
        <f>VLOOKUP(L$3,'Tab. 4 Inanspruchnahme'!$E$4:$L$202,3,FALSE)</f>
        <v>#N/A</v>
      </c>
      <c r="N70" s="210">
        <f>VLOOKUP(N$3,'Tab. 4 Inanspruchnahme'!$E$4:$L$202,3,FALSE)</f>
        <v>478.35431772951341</v>
      </c>
    </row>
    <row r="71" spans="1:14">
      <c r="A71" s="352" t="s">
        <v>359</v>
      </c>
      <c r="B71" s="352"/>
      <c r="D71" s="210" t="e">
        <f>VLOOKUP(D$3,'Tab. 4 Inanspruchnahme'!$E$4:$L$202,4,FALSE)</f>
        <v>#N/A</v>
      </c>
      <c r="F71" s="210" t="e">
        <f>VLOOKUP(F$3,'Tab. 4 Inanspruchnahme'!$E$4:$L$202,4,FALSE)</f>
        <v>#N/A</v>
      </c>
      <c r="H71" s="210" t="e">
        <f>VLOOKUP(H$3,'Tab. 4 Inanspruchnahme'!$E$4:$L$202,4,FALSE)</f>
        <v>#N/A</v>
      </c>
      <c r="J71" s="210" t="e">
        <f>VLOOKUP(J$3,'Tab. 4 Inanspruchnahme'!$E$4:$L$202,4,FALSE)</f>
        <v>#N/A</v>
      </c>
      <c r="L71" s="210" t="e">
        <f>VLOOKUP(L$3,'Tab. 4 Inanspruchnahme'!$E$4:$L$202,4,FALSE)</f>
        <v>#N/A</v>
      </c>
      <c r="N71" s="210">
        <f>VLOOKUP(N$3,'Tab. 4 Inanspruchnahme'!$E$4:$L$202,4,FALSE)</f>
        <v>196.19938047885697</v>
      </c>
    </row>
    <row r="72" spans="1:14" ht="14.25" customHeight="1">
      <c r="A72" s="352" t="s">
        <v>360</v>
      </c>
      <c r="B72" s="352"/>
      <c r="D72" s="210" t="e">
        <f>VLOOKUP(D$3,'Tab. 4 Inanspruchnahme'!$E$4:$L$202,5,FALSE)</f>
        <v>#N/A</v>
      </c>
      <c r="F72" s="210" t="e">
        <f>VLOOKUP(F$3,'Tab. 4 Inanspruchnahme'!$E$4:$L$202,5,FALSE)</f>
        <v>#N/A</v>
      </c>
      <c r="H72" s="210" t="e">
        <f>VLOOKUP(H$3,'Tab. 4 Inanspruchnahme'!$E$4:$L$202,5,FALSE)</f>
        <v>#N/A</v>
      </c>
      <c r="J72" s="210" t="e">
        <f>VLOOKUP(J$3,'Tab. 4 Inanspruchnahme'!$E$4:$L$202,5,FALSE)</f>
        <v>#N/A</v>
      </c>
      <c r="L72" s="210" t="e">
        <f>VLOOKUP(L$3,'Tab. 4 Inanspruchnahme'!$E$4:$L$202,5,FALSE)</f>
        <v>#N/A</v>
      </c>
      <c r="N72" s="210">
        <f>VLOOKUP(N$3,'Tab. 4 Inanspruchnahme'!$E$4:$L$202,5,FALSE)</f>
        <v>298.34804600641189</v>
      </c>
    </row>
    <row r="73" spans="1:14" ht="14.25" customHeight="1">
      <c r="A73" s="352" t="s">
        <v>168</v>
      </c>
      <c r="B73" s="352"/>
      <c r="D73" s="210" t="e">
        <f>VLOOKUP(D$3,'Tab. 4 Inanspruchnahme'!$E$4:$L$202,6,FALSE)</f>
        <v>#N/A</v>
      </c>
      <c r="F73" s="210" t="e">
        <f>VLOOKUP(F$3,'Tab. 4 Inanspruchnahme'!$E$4:$L$202,6,FALSE)</f>
        <v>#N/A</v>
      </c>
      <c r="H73" s="210" t="e">
        <f>VLOOKUP(H$3,'Tab. 4 Inanspruchnahme'!$E$4:$L$202,6,FALSE)</f>
        <v>#N/A</v>
      </c>
      <c r="J73" s="210" t="e">
        <f>VLOOKUP(J$3,'Tab. 4 Inanspruchnahme'!$E$4:$L$202,6,FALSE)</f>
        <v>#N/A</v>
      </c>
      <c r="L73" s="210" t="e">
        <f>VLOOKUP(L$3,'Tab. 4 Inanspruchnahme'!$E$4:$L$202,6,FALSE)</f>
        <v>#N/A</v>
      </c>
      <c r="N73" s="210">
        <f>VLOOKUP(N$3,'Tab. 4 Inanspruchnahme'!$E$4:$L$202,6,FALSE)</f>
        <v>180.00627172310146</v>
      </c>
    </row>
    <row r="74" spans="1:14">
      <c r="A74" s="352" t="s">
        <v>7</v>
      </c>
      <c r="B74" s="352"/>
      <c r="D74" s="210" t="e">
        <f>VLOOKUP(D$3,'Tab. 4 Inanspruchnahme'!$E$4:$L$202,7,FALSE)</f>
        <v>#N/A</v>
      </c>
      <c r="F74" s="210" t="e">
        <f>VLOOKUP(F$3,'Tab. 4 Inanspruchnahme'!$E$4:$L$202,7,FALSE)</f>
        <v>#N/A</v>
      </c>
      <c r="H74" s="210" t="e">
        <f>VLOOKUP(H$3,'Tab. 4 Inanspruchnahme'!$E$4:$L$202,7,FALSE)</f>
        <v>#N/A</v>
      </c>
      <c r="J74" s="210" t="e">
        <f>VLOOKUP(J$3,'Tab. 4 Inanspruchnahme'!$E$4:$L$202,7,FALSE)</f>
        <v>#N/A</v>
      </c>
      <c r="L74" s="210" t="e">
        <f>VLOOKUP(L$3,'Tab. 4 Inanspruchnahme'!$E$4:$L$202,7,FALSE)</f>
        <v>#N/A</v>
      </c>
      <c r="N74" s="210">
        <f>VLOOKUP(N$3,'Tab. 4 Inanspruchnahme'!$E$4:$L$202,7,FALSE)</f>
        <v>77.662138423016273</v>
      </c>
    </row>
    <row r="75" spans="1:14" ht="14.25" customHeight="1">
      <c r="A75" s="352" t="s">
        <v>8</v>
      </c>
      <c r="B75" s="352"/>
      <c r="D75" s="210" t="e">
        <f>VLOOKUP(D$3,'Tab. 4 Inanspruchnahme'!$E$4:$L$202,8,FALSE)</f>
        <v>#N/A</v>
      </c>
      <c r="F75" s="210" t="e">
        <f>VLOOKUP(F$3,'Tab. 4 Inanspruchnahme'!$E$4:$L$202,8,FALSE)</f>
        <v>#N/A</v>
      </c>
      <c r="H75" s="210" t="e">
        <f>VLOOKUP(H$3,'Tab. 4 Inanspruchnahme'!$E$4:$L$202,8,FALSE)</f>
        <v>#N/A</v>
      </c>
      <c r="J75" s="210" t="e">
        <f>VLOOKUP(J$3,'Tab. 4 Inanspruchnahme'!$E$4:$L$202,8,FALSE)</f>
        <v>#N/A</v>
      </c>
      <c r="L75" s="210" t="e">
        <f>VLOOKUP(L$3,'Tab. 4 Inanspruchnahme'!$E$4:$L$202,8,FALSE)</f>
        <v>#N/A</v>
      </c>
      <c r="N75" s="210">
        <f>VLOOKUP(N$3,'Tab. 4 Inanspruchnahme'!$E$4:$L$202,8,FALSE)</f>
        <v>102.3441333000852</v>
      </c>
    </row>
    <row r="78" spans="1:14">
      <c r="A78" s="354" t="s">
        <v>417</v>
      </c>
      <c r="B78" s="354"/>
      <c r="C78" s="354"/>
      <c r="D78" s="354"/>
      <c r="E78" s="354"/>
      <c r="F78" s="354"/>
      <c r="G78" s="354"/>
      <c r="H78" s="354"/>
      <c r="I78" s="354"/>
      <c r="J78" s="354"/>
      <c r="K78" s="354"/>
      <c r="L78" s="354"/>
      <c r="M78" s="354"/>
      <c r="N78" s="354"/>
    </row>
    <row r="79" spans="1:14">
      <c r="A79" s="354"/>
      <c r="B79" s="354"/>
      <c r="C79" s="354"/>
      <c r="D79" s="354"/>
      <c r="E79" s="354"/>
      <c r="F79" s="354"/>
      <c r="G79" s="354"/>
      <c r="H79" s="354"/>
      <c r="I79" s="354"/>
      <c r="J79" s="354"/>
      <c r="K79" s="354"/>
      <c r="L79" s="354"/>
      <c r="M79" s="354"/>
      <c r="N79" s="354"/>
    </row>
    <row r="81" spans="1:14">
      <c r="A81" s="353" t="s">
        <v>204</v>
      </c>
      <c r="B81" s="209" t="s">
        <v>9</v>
      </c>
      <c r="D81" s="210" t="e">
        <f>VLOOKUP(D$3,'Tab.5 Alter Inanspruchnahme'!$E$5:$AC$203,2,FALSE)</f>
        <v>#N/A</v>
      </c>
      <c r="F81" s="210" t="e">
        <f>VLOOKUP(F$3,'Tab.5 Alter Inanspruchnahme'!$E$5:$AC$203,2,FALSE)</f>
        <v>#N/A</v>
      </c>
      <c r="H81" s="210" t="e">
        <f>VLOOKUP(H$3,'Tab.5 Alter Inanspruchnahme'!$E$5:$AC$203,2,FALSE)</f>
        <v>#N/A</v>
      </c>
      <c r="J81" s="210" t="e">
        <f>VLOOKUP(J$3,'Tab.5 Alter Inanspruchnahme'!$E$5:$AC$203,2,FALSE)</f>
        <v>#N/A</v>
      </c>
      <c r="L81" s="210" t="e">
        <f>VLOOKUP(L$3,'Tab.5 Alter Inanspruchnahme'!$E$5:$AC$203,2,FALSE)</f>
        <v>#N/A</v>
      </c>
      <c r="N81" s="210" t="e">
        <f>VLOOKUP(N$3,'Tab.5 Alter Inanspruchnahme'!$E$5:$AC$203,2,FALSE)</f>
        <v>#N/A</v>
      </c>
    </row>
    <row r="82" spans="1:14">
      <c r="A82" s="353"/>
      <c r="B82" s="209" t="s">
        <v>10</v>
      </c>
      <c r="D82" s="210" t="e">
        <f>VLOOKUP(D$3,'Tab.5 Alter Inanspruchnahme'!$E$5:$AC$203,3,FALSE)</f>
        <v>#N/A</v>
      </c>
      <c r="F82" s="210" t="e">
        <f>VLOOKUP(F$3,'Tab.5 Alter Inanspruchnahme'!$E$5:$AC$203,3,FALSE)</f>
        <v>#N/A</v>
      </c>
      <c r="H82" s="210" t="e">
        <f>VLOOKUP(H$3,'Tab.5 Alter Inanspruchnahme'!$E$5:$AC$203,3,FALSE)</f>
        <v>#N/A</v>
      </c>
      <c r="J82" s="210" t="e">
        <f>VLOOKUP(J$3,'Tab.5 Alter Inanspruchnahme'!$E$5:$AC$203,3,FALSE)</f>
        <v>#N/A</v>
      </c>
      <c r="L82" s="210" t="e">
        <f>VLOOKUP(L$3,'Tab.5 Alter Inanspruchnahme'!$E$5:$AC$203,3,FALSE)</f>
        <v>#N/A</v>
      </c>
      <c r="N82" s="210" t="e">
        <f>VLOOKUP(N$3,'Tab.5 Alter Inanspruchnahme'!$E$5:$AC$203,3,FALSE)</f>
        <v>#N/A</v>
      </c>
    </row>
    <row r="83" spans="1:14">
      <c r="A83" s="353"/>
      <c r="B83" s="209" t="s">
        <v>203</v>
      </c>
      <c r="D83" s="210" t="e">
        <f>VLOOKUP(D$3,'Tab.5 Alter Inanspruchnahme'!$E$5:$AC$203,4,FALSE)</f>
        <v>#N/A</v>
      </c>
      <c r="F83" s="210" t="e">
        <f>VLOOKUP(F$3,'Tab.5 Alter Inanspruchnahme'!$E$5:$AC$203,4,FALSE)</f>
        <v>#N/A</v>
      </c>
      <c r="H83" s="210" t="e">
        <f>VLOOKUP(H$3,'Tab.5 Alter Inanspruchnahme'!$E$5:$AC$203,4,FALSE)</f>
        <v>#N/A</v>
      </c>
      <c r="J83" s="210" t="e">
        <f>VLOOKUP(J$3,'Tab.5 Alter Inanspruchnahme'!$E$5:$AC$203,4,FALSE)</f>
        <v>#N/A</v>
      </c>
      <c r="L83" s="210" t="e">
        <f>VLOOKUP(L$3,'Tab.5 Alter Inanspruchnahme'!$E$5:$AC$203,4,FALSE)</f>
        <v>#N/A</v>
      </c>
      <c r="N83" s="210" t="e">
        <f>VLOOKUP(N$3,'Tab.5 Alter Inanspruchnahme'!$E$5:$AC$203,4,FALSE)</f>
        <v>#N/A</v>
      </c>
    </row>
    <row r="84" spans="1:14">
      <c r="A84" s="353"/>
      <c r="B84" s="209" t="s">
        <v>11</v>
      </c>
      <c r="D84" s="210" t="e">
        <f>VLOOKUP(D$3,'Tab.5 Alter Inanspruchnahme'!$E$5:$AC$203,5,FALSE)</f>
        <v>#N/A</v>
      </c>
      <c r="F84" s="210" t="e">
        <f>VLOOKUP(F$3,'Tab.5 Alter Inanspruchnahme'!$E$5:$AC$203,5,FALSE)</f>
        <v>#N/A</v>
      </c>
      <c r="H84" s="210" t="e">
        <f>VLOOKUP(H$3,'Tab.5 Alter Inanspruchnahme'!$E$5:$AC$203,5,FALSE)</f>
        <v>#N/A</v>
      </c>
      <c r="J84" s="210" t="e">
        <f>VLOOKUP(J$3,'Tab.5 Alter Inanspruchnahme'!$E$5:$AC$203,5,FALSE)</f>
        <v>#N/A</v>
      </c>
      <c r="L84" s="210" t="e">
        <f>VLOOKUP(L$3,'Tab.5 Alter Inanspruchnahme'!$E$5:$AC$203,5,FALSE)</f>
        <v>#N/A</v>
      </c>
      <c r="N84" s="210" t="e">
        <f>VLOOKUP(N$3,'Tab.5 Alter Inanspruchnahme'!$E$5:$AC$203,5,FALSE)</f>
        <v>#N/A</v>
      </c>
    </row>
    <row r="85" spans="1:14">
      <c r="A85" s="353"/>
      <c r="B85" s="209" t="s">
        <v>208</v>
      </c>
      <c r="D85" s="210" t="e">
        <f>VLOOKUP(D$3,'Tab.5 Alter Inanspruchnahme'!$E$5:$AC$203,6,FALSE)</f>
        <v>#N/A</v>
      </c>
      <c r="F85" s="210" t="e">
        <f>VLOOKUP(F$3,'Tab.5 Alter Inanspruchnahme'!$E$5:$AC$203,6,FALSE)</f>
        <v>#N/A</v>
      </c>
      <c r="H85" s="210" t="e">
        <f>VLOOKUP(H$3,'Tab.5 Alter Inanspruchnahme'!$E$5:$AC$203,6,FALSE)</f>
        <v>#N/A</v>
      </c>
      <c r="J85" s="210" t="e">
        <f>VLOOKUP(J$3,'Tab.5 Alter Inanspruchnahme'!$E$5:$AC$203,6,FALSE)</f>
        <v>#N/A</v>
      </c>
      <c r="L85" s="210" t="e">
        <f>VLOOKUP(L$3,'Tab.5 Alter Inanspruchnahme'!$E$5:$AC$203,6,FALSE)</f>
        <v>#N/A</v>
      </c>
      <c r="N85" s="210" t="e">
        <f>VLOOKUP(N$3,'Tab.5 Alter Inanspruchnahme'!$E$5:$AC$203,6,FALSE)</f>
        <v>#N/A</v>
      </c>
    </row>
    <row r="86" spans="1:14">
      <c r="A86" s="353"/>
      <c r="B86" s="209" t="s">
        <v>12</v>
      </c>
      <c r="D86" s="210" t="e">
        <f>VLOOKUP(D$3,'Tab.5 Alter Inanspruchnahme'!$E$5:$AC$203,7,FALSE)</f>
        <v>#N/A</v>
      </c>
      <c r="F86" s="210" t="e">
        <f>VLOOKUP(F$3,'Tab.5 Alter Inanspruchnahme'!$E$5:$AC$203,7,FALSE)</f>
        <v>#N/A</v>
      </c>
      <c r="H86" s="210" t="e">
        <f>VLOOKUP(H$3,'Tab.5 Alter Inanspruchnahme'!$E$5:$AC$203,7,FALSE)</f>
        <v>#N/A</v>
      </c>
      <c r="J86" s="210" t="e">
        <f>VLOOKUP(J$3,'Tab.5 Alter Inanspruchnahme'!$E$5:$AC$203,7,FALSE)</f>
        <v>#N/A</v>
      </c>
      <c r="L86" s="210" t="e">
        <f>VLOOKUP(L$3,'Tab.5 Alter Inanspruchnahme'!$E$5:$AC$203,7,FALSE)</f>
        <v>#N/A</v>
      </c>
      <c r="N86" s="210" t="e">
        <f>VLOOKUP(N$3,'Tab.5 Alter Inanspruchnahme'!$E$5:$AC$203,7,FALSE)</f>
        <v>#N/A</v>
      </c>
    </row>
    <row r="88" spans="1:14">
      <c r="A88" s="353" t="s">
        <v>248</v>
      </c>
      <c r="B88" s="209" t="s">
        <v>9</v>
      </c>
      <c r="D88" s="210" t="e">
        <f>VLOOKUP(D$3,'Tab.5 Alter Inanspruchnahme'!$E$5:$AC$203,8,FALSE)</f>
        <v>#N/A</v>
      </c>
      <c r="F88" s="210" t="e">
        <f>VLOOKUP(F$3,'Tab.5 Alter Inanspruchnahme'!$E$5:$AC$203,8,FALSE)</f>
        <v>#N/A</v>
      </c>
      <c r="H88" s="210" t="e">
        <f>VLOOKUP(H$3,'Tab.5 Alter Inanspruchnahme'!$E$5:$AC$203,8,FALSE)</f>
        <v>#N/A</v>
      </c>
      <c r="J88" s="210" t="e">
        <f>VLOOKUP(J$3,'Tab.5 Alter Inanspruchnahme'!$E$5:$AC$203,8,FALSE)</f>
        <v>#N/A</v>
      </c>
      <c r="L88" s="210" t="e">
        <f>VLOOKUP(L$3,'Tab.5 Alter Inanspruchnahme'!$E$5:$AC$203,8,FALSE)</f>
        <v>#N/A</v>
      </c>
      <c r="N88" s="210" t="e">
        <f>VLOOKUP(N$3,'Tab.5 Alter Inanspruchnahme'!$E$5:$AC$203,8,FALSE)</f>
        <v>#N/A</v>
      </c>
    </row>
    <row r="89" spans="1:14">
      <c r="A89" s="353"/>
      <c r="B89" s="209" t="s">
        <v>10</v>
      </c>
      <c r="D89" s="210" t="e">
        <f>VLOOKUP(D$3,'Tab.5 Alter Inanspruchnahme'!$E$5:$AC$203,9,FALSE)</f>
        <v>#N/A</v>
      </c>
      <c r="F89" s="210" t="e">
        <f>VLOOKUP(F$3,'Tab.5 Alter Inanspruchnahme'!$E$5:$AC$203,9,FALSE)</f>
        <v>#N/A</v>
      </c>
      <c r="H89" s="210" t="e">
        <f>VLOOKUP(H$3,'Tab.5 Alter Inanspruchnahme'!$E$5:$AC$203,9,FALSE)</f>
        <v>#N/A</v>
      </c>
      <c r="J89" s="210" t="e">
        <f>VLOOKUP(J$3,'Tab.5 Alter Inanspruchnahme'!$E$5:$AC$203,9,FALSE)</f>
        <v>#N/A</v>
      </c>
      <c r="L89" s="210" t="e">
        <f>VLOOKUP(L$3,'Tab.5 Alter Inanspruchnahme'!$E$5:$AC$203,9,FALSE)</f>
        <v>#N/A</v>
      </c>
      <c r="N89" s="210" t="e">
        <f>VLOOKUP(N$3,'Tab.5 Alter Inanspruchnahme'!$E$5:$AC$203,9,FALSE)</f>
        <v>#N/A</v>
      </c>
    </row>
    <row r="90" spans="1:14">
      <c r="A90" s="353"/>
      <c r="B90" s="209" t="s">
        <v>203</v>
      </c>
      <c r="D90" s="210" t="e">
        <f>VLOOKUP(D$3,'Tab.5 Alter Inanspruchnahme'!$E$5:$AC$203,10,FALSE)</f>
        <v>#N/A</v>
      </c>
      <c r="F90" s="210" t="e">
        <f>VLOOKUP(F$3,'Tab.5 Alter Inanspruchnahme'!$E$5:$AC$203,10,FALSE)</f>
        <v>#N/A</v>
      </c>
      <c r="H90" s="210" t="e">
        <f>VLOOKUP(H$3,'Tab.5 Alter Inanspruchnahme'!$E$5:$AC$203,10,FALSE)</f>
        <v>#N/A</v>
      </c>
      <c r="J90" s="210" t="e">
        <f>VLOOKUP(J$3,'Tab.5 Alter Inanspruchnahme'!$E$5:$AC$203,10,FALSE)</f>
        <v>#N/A</v>
      </c>
      <c r="L90" s="210" t="e">
        <f>VLOOKUP(L$3,'Tab.5 Alter Inanspruchnahme'!$E$5:$AC$203,10,FALSE)</f>
        <v>#N/A</v>
      </c>
      <c r="N90" s="210" t="e">
        <f>VLOOKUP(N$3,'Tab.5 Alter Inanspruchnahme'!$E$5:$AC$203,10,FALSE)</f>
        <v>#N/A</v>
      </c>
    </row>
    <row r="91" spans="1:14">
      <c r="A91" s="353"/>
      <c r="B91" s="209" t="s">
        <v>11</v>
      </c>
      <c r="D91" s="210" t="e">
        <f>VLOOKUP(D$3,'Tab.5 Alter Inanspruchnahme'!$E$5:$AC$203,11,FALSE)</f>
        <v>#N/A</v>
      </c>
      <c r="F91" s="210" t="e">
        <f>VLOOKUP(F$3,'Tab.5 Alter Inanspruchnahme'!$E$5:$AC$203,11,FALSE)</f>
        <v>#N/A</v>
      </c>
      <c r="H91" s="210" t="e">
        <f>VLOOKUP(H$3,'Tab.5 Alter Inanspruchnahme'!$E$5:$AC$203,11,FALSE)</f>
        <v>#N/A</v>
      </c>
      <c r="J91" s="210" t="e">
        <f>VLOOKUP(J$3,'Tab.5 Alter Inanspruchnahme'!$E$5:$AC$203,11,FALSE)</f>
        <v>#N/A</v>
      </c>
      <c r="L91" s="210" t="e">
        <f>VLOOKUP(L$3,'Tab.5 Alter Inanspruchnahme'!$E$5:$AC$203,11,FALSE)</f>
        <v>#N/A</v>
      </c>
      <c r="N91" s="210" t="e">
        <f>VLOOKUP(N$3,'Tab.5 Alter Inanspruchnahme'!$E$5:$AC$203,11,FALSE)</f>
        <v>#N/A</v>
      </c>
    </row>
    <row r="92" spans="1:14">
      <c r="A92" s="353"/>
      <c r="B92" s="209" t="s">
        <v>208</v>
      </c>
      <c r="D92" s="210" t="e">
        <f>VLOOKUP(D$3,'Tab.5 Alter Inanspruchnahme'!$E$5:$AC$203,12,FALSE)</f>
        <v>#N/A</v>
      </c>
      <c r="F92" s="210" t="e">
        <f>VLOOKUP(F$3,'Tab.5 Alter Inanspruchnahme'!$E$5:$AC$203,12,FALSE)</f>
        <v>#N/A</v>
      </c>
      <c r="H92" s="210" t="e">
        <f>VLOOKUP(H$3,'Tab.5 Alter Inanspruchnahme'!$E$5:$AC$203,12,FALSE)</f>
        <v>#N/A</v>
      </c>
      <c r="J92" s="210" t="e">
        <f>VLOOKUP(J$3,'Tab.5 Alter Inanspruchnahme'!$E$5:$AC$203,12,FALSE)</f>
        <v>#N/A</v>
      </c>
      <c r="L92" s="210" t="e">
        <f>VLOOKUP(L$3,'Tab.5 Alter Inanspruchnahme'!$E$5:$AC$203,12,FALSE)</f>
        <v>#N/A</v>
      </c>
      <c r="N92" s="210" t="e">
        <f>VLOOKUP(N$3,'Tab.5 Alter Inanspruchnahme'!$E$5:$AC$203,12,FALSE)</f>
        <v>#N/A</v>
      </c>
    </row>
    <row r="93" spans="1:14">
      <c r="A93" s="353"/>
      <c r="B93" s="209" t="s">
        <v>12</v>
      </c>
      <c r="D93" s="210" t="e">
        <f>VLOOKUP(D$3,'Tab.5 Alter Inanspruchnahme'!$E$5:$AC$203,13,FALSE)</f>
        <v>#N/A</v>
      </c>
      <c r="F93" s="210" t="e">
        <f>VLOOKUP(F$3,'Tab.5 Alter Inanspruchnahme'!$E$5:$AC$203,13,FALSE)</f>
        <v>#N/A</v>
      </c>
      <c r="H93" s="210" t="e">
        <f>VLOOKUP(H$3,'Tab.5 Alter Inanspruchnahme'!$E$5:$AC$203,13,FALSE)</f>
        <v>#N/A</v>
      </c>
      <c r="J93" s="210" t="e">
        <f>VLOOKUP(J$3,'Tab.5 Alter Inanspruchnahme'!$E$5:$AC$203,13,FALSE)</f>
        <v>#N/A</v>
      </c>
      <c r="L93" s="210" t="e">
        <f>VLOOKUP(L$3,'Tab.5 Alter Inanspruchnahme'!$E$5:$AC$203,13,FALSE)</f>
        <v>#N/A</v>
      </c>
      <c r="N93" s="210" t="e">
        <f>VLOOKUP(N$3,'Tab.5 Alter Inanspruchnahme'!$E$5:$AC$203,13,FALSE)</f>
        <v>#N/A</v>
      </c>
    </row>
    <row r="95" spans="1:14">
      <c r="A95" s="353" t="s">
        <v>346</v>
      </c>
      <c r="B95" s="209" t="s">
        <v>9</v>
      </c>
      <c r="D95" s="210" t="e">
        <f>VLOOKUP(D$3,'Tab.5 Alter Inanspruchnahme'!$E$5:$AC$203,14,FALSE)</f>
        <v>#N/A</v>
      </c>
      <c r="F95" s="210" t="e">
        <f>VLOOKUP(F$3,'Tab.5 Alter Inanspruchnahme'!$E$5:$AC$203,14,FALSE)</f>
        <v>#N/A</v>
      </c>
      <c r="H95" s="210" t="e">
        <f>VLOOKUP(H$3,'Tab.5 Alter Inanspruchnahme'!$E$5:$AC$203,14,FALSE)</f>
        <v>#N/A</v>
      </c>
      <c r="J95" s="210" t="e">
        <f>VLOOKUP(J$3,'Tab.5 Alter Inanspruchnahme'!$E$5:$AC$203,14,FALSE)</f>
        <v>#N/A</v>
      </c>
      <c r="L95" s="210" t="e">
        <f>VLOOKUP(L$3,'Tab.5 Alter Inanspruchnahme'!$E$5:$AC$203,14,FALSE)</f>
        <v>#N/A</v>
      </c>
      <c r="N95" s="210" t="e">
        <f>VLOOKUP(N$3,'Tab.5 Alter Inanspruchnahme'!$E$5:$AC$203,14,FALSE)</f>
        <v>#N/A</v>
      </c>
    </row>
    <row r="96" spans="1:14">
      <c r="A96" s="353"/>
      <c r="B96" s="209" t="s">
        <v>10</v>
      </c>
      <c r="D96" s="210" t="e">
        <f>VLOOKUP(D$3,'Tab.5 Alter Inanspruchnahme'!$E$5:$AC$203,15,FALSE)</f>
        <v>#N/A</v>
      </c>
      <c r="F96" s="210" t="e">
        <f>VLOOKUP(F$3,'Tab.5 Alter Inanspruchnahme'!$E$5:$AC$203,15,FALSE)</f>
        <v>#N/A</v>
      </c>
      <c r="H96" s="210" t="e">
        <f>VLOOKUP(H$3,'Tab.5 Alter Inanspruchnahme'!$E$5:$AC$203,15,FALSE)</f>
        <v>#N/A</v>
      </c>
      <c r="J96" s="210" t="e">
        <f>VLOOKUP(J$3,'Tab.5 Alter Inanspruchnahme'!$E$5:$AC$203,15,FALSE)</f>
        <v>#N/A</v>
      </c>
      <c r="L96" s="210" t="e">
        <f>VLOOKUP(L$3,'Tab.5 Alter Inanspruchnahme'!$E$5:$AC$203,15,FALSE)</f>
        <v>#N/A</v>
      </c>
      <c r="N96" s="210" t="e">
        <f>VLOOKUP(N$3,'Tab.5 Alter Inanspruchnahme'!$E$5:$AC$203,15,FALSE)</f>
        <v>#N/A</v>
      </c>
    </row>
    <row r="97" spans="1:14">
      <c r="A97" s="353"/>
      <c r="B97" s="209" t="s">
        <v>203</v>
      </c>
      <c r="D97" s="210" t="e">
        <f>VLOOKUP(D$3,'Tab.5 Alter Inanspruchnahme'!$E$5:$AC$203,16,FALSE)</f>
        <v>#N/A</v>
      </c>
      <c r="F97" s="210" t="e">
        <f>VLOOKUP(F$3,'Tab.5 Alter Inanspruchnahme'!$E$5:$AC$203,16,FALSE)</f>
        <v>#N/A</v>
      </c>
      <c r="H97" s="210" t="e">
        <f>VLOOKUP(H$3,'Tab.5 Alter Inanspruchnahme'!$E$5:$AC$203,16,FALSE)</f>
        <v>#N/A</v>
      </c>
      <c r="J97" s="210" t="e">
        <f>VLOOKUP(J$3,'Tab.5 Alter Inanspruchnahme'!$E$5:$AC$203,16,FALSE)</f>
        <v>#N/A</v>
      </c>
      <c r="L97" s="210" t="e">
        <f>VLOOKUP(L$3,'Tab.5 Alter Inanspruchnahme'!$E$5:$AC$203,16,FALSE)</f>
        <v>#N/A</v>
      </c>
      <c r="N97" s="210" t="e">
        <f>VLOOKUP(N$3,'Tab.5 Alter Inanspruchnahme'!$E$5:$AC$203,16,FALSE)</f>
        <v>#N/A</v>
      </c>
    </row>
    <row r="98" spans="1:14">
      <c r="A98" s="353"/>
      <c r="B98" s="209" t="s">
        <v>11</v>
      </c>
      <c r="D98" s="210" t="e">
        <f>VLOOKUP(D$3,'Tab.5 Alter Inanspruchnahme'!$E$5:$AC$203,17,FALSE)</f>
        <v>#N/A</v>
      </c>
      <c r="F98" s="210" t="e">
        <f>VLOOKUP(F$3,'Tab.5 Alter Inanspruchnahme'!$E$5:$AC$203,17,FALSE)</f>
        <v>#N/A</v>
      </c>
      <c r="H98" s="210" t="e">
        <f>VLOOKUP(H$3,'Tab.5 Alter Inanspruchnahme'!$E$5:$AC$203,17,FALSE)</f>
        <v>#N/A</v>
      </c>
      <c r="J98" s="210" t="e">
        <f>VLOOKUP(J$3,'Tab.5 Alter Inanspruchnahme'!$E$5:$AC$203,17,FALSE)</f>
        <v>#N/A</v>
      </c>
      <c r="L98" s="210" t="e">
        <f>VLOOKUP(L$3,'Tab.5 Alter Inanspruchnahme'!$E$5:$AC$203,17,FALSE)</f>
        <v>#N/A</v>
      </c>
      <c r="N98" s="210" t="e">
        <f>VLOOKUP(N$3,'Tab.5 Alter Inanspruchnahme'!$E$5:$AC$203,17,FALSE)</f>
        <v>#N/A</v>
      </c>
    </row>
    <row r="99" spans="1:14">
      <c r="A99" s="353"/>
      <c r="B99" s="209" t="s">
        <v>208</v>
      </c>
      <c r="D99" s="210" t="e">
        <f>VLOOKUP(D$3,'Tab.5 Alter Inanspruchnahme'!$E$5:$AC$203,18,FALSE)</f>
        <v>#N/A</v>
      </c>
      <c r="F99" s="210" t="e">
        <f>VLOOKUP(F$3,'Tab.5 Alter Inanspruchnahme'!$E$5:$AC$203,18,FALSE)</f>
        <v>#N/A</v>
      </c>
      <c r="H99" s="210" t="e">
        <f>VLOOKUP(H$3,'Tab.5 Alter Inanspruchnahme'!$E$5:$AC$203,18,FALSE)</f>
        <v>#N/A</v>
      </c>
      <c r="J99" s="210" t="e">
        <f>VLOOKUP(J$3,'Tab.5 Alter Inanspruchnahme'!$E$5:$AC$203,18,FALSE)</f>
        <v>#N/A</v>
      </c>
      <c r="L99" s="210" t="e">
        <f>VLOOKUP(L$3,'Tab.5 Alter Inanspruchnahme'!$E$5:$AC$203,18,FALSE)</f>
        <v>#N/A</v>
      </c>
      <c r="N99" s="210" t="e">
        <f>VLOOKUP(N$3,'Tab.5 Alter Inanspruchnahme'!$E$5:$AC$203,18,FALSE)</f>
        <v>#N/A</v>
      </c>
    </row>
    <row r="100" spans="1:14">
      <c r="A100" s="353"/>
      <c r="B100" s="209" t="s">
        <v>12</v>
      </c>
      <c r="D100" s="210" t="e">
        <f>VLOOKUP(D$3,'Tab.5 Alter Inanspruchnahme'!$E$5:$AC$203,19,FALSE)</f>
        <v>#N/A</v>
      </c>
      <c r="F100" s="210" t="e">
        <f>VLOOKUP(F$3,'Tab.5 Alter Inanspruchnahme'!$E$5:$AC$203,19,FALSE)</f>
        <v>#N/A</v>
      </c>
      <c r="H100" s="210" t="e">
        <f>VLOOKUP(H$3,'Tab.5 Alter Inanspruchnahme'!$E$5:$AC$203,19,FALSE)</f>
        <v>#N/A</v>
      </c>
      <c r="J100" s="210" t="e">
        <f>VLOOKUP(J$3,'Tab.5 Alter Inanspruchnahme'!$E$5:$AC$203,19,FALSE)</f>
        <v>#N/A</v>
      </c>
      <c r="L100" s="210" t="e">
        <f>VLOOKUP(L$3,'Tab.5 Alter Inanspruchnahme'!$E$5:$AC$203,19,FALSE)</f>
        <v>#N/A</v>
      </c>
      <c r="N100" s="210" t="e">
        <f>VLOOKUP(N$3,'Tab.5 Alter Inanspruchnahme'!$E$5:$AC$203,19,FALSE)</f>
        <v>#N/A</v>
      </c>
    </row>
    <row r="102" spans="1:14">
      <c r="A102" s="353" t="s">
        <v>8</v>
      </c>
      <c r="B102" s="209" t="s">
        <v>9</v>
      </c>
      <c r="D102" s="210" t="e">
        <f>VLOOKUP(D$3,'Tab.5 Alter Inanspruchnahme'!$E$5:$AC$203,20,FALSE)</f>
        <v>#N/A</v>
      </c>
      <c r="F102" s="210" t="e">
        <f>VLOOKUP(F$3,'Tab.5 Alter Inanspruchnahme'!$E$5:$AC$203,20,FALSE)</f>
        <v>#N/A</v>
      </c>
      <c r="H102" s="210" t="e">
        <f>VLOOKUP(H$3,'Tab.5 Alter Inanspruchnahme'!$E$5:$AC$203,20,FALSE)</f>
        <v>#N/A</v>
      </c>
      <c r="J102" s="210" t="e">
        <f>VLOOKUP(J$3,'Tab.5 Alter Inanspruchnahme'!$E$5:$AC$203,20,FALSE)</f>
        <v>#N/A</v>
      </c>
      <c r="L102" s="210" t="e">
        <f>VLOOKUP(L$3,'Tab.5 Alter Inanspruchnahme'!$E$5:$AC$203,20,FALSE)</f>
        <v>#N/A</v>
      </c>
      <c r="N102" s="210" t="e">
        <f>VLOOKUP(N$3,'Tab.5 Alter Inanspruchnahme'!$E$5:$AC$203,20,FALSE)</f>
        <v>#N/A</v>
      </c>
    </row>
    <row r="103" spans="1:14">
      <c r="A103" s="353"/>
      <c r="B103" s="209" t="s">
        <v>10</v>
      </c>
      <c r="D103" s="210" t="e">
        <f>VLOOKUP(D$3,'Tab.5 Alter Inanspruchnahme'!$E$5:$AC$203,21,FALSE)</f>
        <v>#N/A</v>
      </c>
      <c r="F103" s="210" t="e">
        <f>VLOOKUP(F$3,'Tab.5 Alter Inanspruchnahme'!$E$5:$AC$203,21,FALSE)</f>
        <v>#N/A</v>
      </c>
      <c r="H103" s="210" t="e">
        <f>VLOOKUP(H$3,'Tab.5 Alter Inanspruchnahme'!$E$5:$AC$203,21,FALSE)</f>
        <v>#N/A</v>
      </c>
      <c r="J103" s="210" t="e">
        <f>VLOOKUP(J$3,'Tab.5 Alter Inanspruchnahme'!$E$5:$AC$203,21,FALSE)</f>
        <v>#N/A</v>
      </c>
      <c r="L103" s="210" t="e">
        <f>VLOOKUP(L$3,'Tab.5 Alter Inanspruchnahme'!$E$5:$AC$203,21,FALSE)</f>
        <v>#N/A</v>
      </c>
      <c r="N103" s="210" t="e">
        <f>VLOOKUP(N$3,'Tab.5 Alter Inanspruchnahme'!$E$5:$AC$203,21,FALSE)</f>
        <v>#N/A</v>
      </c>
    </row>
    <row r="104" spans="1:14">
      <c r="A104" s="353"/>
      <c r="B104" s="209" t="s">
        <v>203</v>
      </c>
      <c r="D104" s="210" t="e">
        <f>VLOOKUP(D$3,'Tab.5 Alter Inanspruchnahme'!$E$5:$AC$203,22,FALSE)</f>
        <v>#N/A</v>
      </c>
      <c r="F104" s="210" t="e">
        <f>VLOOKUP(F$3,'Tab.5 Alter Inanspruchnahme'!$E$5:$AC$203,22,FALSE)</f>
        <v>#N/A</v>
      </c>
      <c r="H104" s="210" t="e">
        <f>VLOOKUP(H$3,'Tab.5 Alter Inanspruchnahme'!$E$5:$AC$203,22,FALSE)</f>
        <v>#N/A</v>
      </c>
      <c r="J104" s="210" t="e">
        <f>VLOOKUP(J$3,'Tab.5 Alter Inanspruchnahme'!$E$5:$AC$203,22,FALSE)</f>
        <v>#N/A</v>
      </c>
      <c r="L104" s="210" t="e">
        <f>VLOOKUP(L$3,'Tab.5 Alter Inanspruchnahme'!$E$5:$AC$203,22,FALSE)</f>
        <v>#N/A</v>
      </c>
      <c r="N104" s="210" t="e">
        <f>VLOOKUP(N$3,'Tab.5 Alter Inanspruchnahme'!$E$5:$AC$203,22,FALSE)</f>
        <v>#N/A</v>
      </c>
    </row>
    <row r="105" spans="1:14">
      <c r="A105" s="353"/>
      <c r="B105" s="209" t="s">
        <v>11</v>
      </c>
      <c r="D105" s="210" t="e">
        <f>VLOOKUP(D$3,'Tab.5 Alter Inanspruchnahme'!$E$5:$AC$203,23,FALSE)</f>
        <v>#N/A</v>
      </c>
      <c r="F105" s="210" t="e">
        <f>VLOOKUP(F$3,'Tab.5 Alter Inanspruchnahme'!$E$5:$AC$203,23,FALSE)</f>
        <v>#N/A</v>
      </c>
      <c r="H105" s="210" t="e">
        <f>VLOOKUP(H$3,'Tab.5 Alter Inanspruchnahme'!$E$5:$AC$203,23,FALSE)</f>
        <v>#N/A</v>
      </c>
      <c r="J105" s="210" t="e">
        <f>VLOOKUP(J$3,'Tab.5 Alter Inanspruchnahme'!$E$5:$AC$203,23,FALSE)</f>
        <v>#N/A</v>
      </c>
      <c r="L105" s="210" t="e">
        <f>VLOOKUP(L$3,'Tab.5 Alter Inanspruchnahme'!$E$5:$AC$203,23,FALSE)</f>
        <v>#N/A</v>
      </c>
      <c r="N105" s="210" t="e">
        <f>VLOOKUP(N$3,'Tab.5 Alter Inanspruchnahme'!$E$5:$AC$203,23,FALSE)</f>
        <v>#N/A</v>
      </c>
    </row>
    <row r="106" spans="1:14">
      <c r="A106" s="353"/>
      <c r="B106" s="209" t="s">
        <v>208</v>
      </c>
      <c r="D106" s="210" t="e">
        <f>VLOOKUP(D$3,'Tab.5 Alter Inanspruchnahme'!$E$5:$AC$203,24,FALSE)</f>
        <v>#N/A</v>
      </c>
      <c r="F106" s="210" t="e">
        <f>VLOOKUP(F$3,'Tab.5 Alter Inanspruchnahme'!$E$5:$AC$203,24,FALSE)</f>
        <v>#N/A</v>
      </c>
      <c r="H106" s="210" t="e">
        <f>VLOOKUP(H$3,'Tab.5 Alter Inanspruchnahme'!$E$5:$AC$203,24,FALSE)</f>
        <v>#N/A</v>
      </c>
      <c r="J106" s="210" t="e">
        <f>VLOOKUP(J$3,'Tab.5 Alter Inanspruchnahme'!$E$5:$AC$203,24,FALSE)</f>
        <v>#N/A</v>
      </c>
      <c r="L106" s="210" t="e">
        <f>VLOOKUP(L$3,'Tab.5 Alter Inanspruchnahme'!$E$5:$AC$203,24,FALSE)</f>
        <v>#N/A</v>
      </c>
      <c r="N106" s="210" t="e">
        <f>VLOOKUP(N$3,'Tab.5 Alter Inanspruchnahme'!$E$5:$AC$203,24,FALSE)</f>
        <v>#N/A</v>
      </c>
    </row>
    <row r="107" spans="1:14">
      <c r="A107" s="353"/>
      <c r="B107" s="209" t="s">
        <v>12</v>
      </c>
      <c r="D107" s="210" t="e">
        <f>VLOOKUP(D$3,'Tab.5 Alter Inanspruchnahme'!$E$5:$AC$203,25,FALSE)</f>
        <v>#N/A</v>
      </c>
      <c r="F107" s="210" t="e">
        <f>VLOOKUP(F$3,'Tab.5 Alter Inanspruchnahme'!$E$5:$AC$203,25,FALSE)</f>
        <v>#N/A</v>
      </c>
      <c r="H107" s="210" t="e">
        <f>VLOOKUP(H$3,'Tab.5 Alter Inanspruchnahme'!$E$5:$AC$203,25,FALSE)</f>
        <v>#N/A</v>
      </c>
      <c r="J107" s="210" t="e">
        <f>VLOOKUP(J$3,'Tab.5 Alter Inanspruchnahme'!$E$5:$AC$203,25,FALSE)</f>
        <v>#N/A</v>
      </c>
      <c r="L107" s="210" t="e">
        <f>VLOOKUP(L$3,'Tab.5 Alter Inanspruchnahme'!$E$5:$AC$203,25,FALSE)</f>
        <v>#N/A</v>
      </c>
      <c r="N107" s="210" t="e">
        <f>VLOOKUP(N$3,'Tab.5 Alter Inanspruchnahme'!$E$5:$AC$203,25,FALSE)</f>
        <v>#N/A</v>
      </c>
    </row>
    <row r="110" spans="1:14">
      <c r="A110" s="354" t="s">
        <v>418</v>
      </c>
      <c r="B110" s="354"/>
      <c r="C110" s="354"/>
      <c r="D110" s="354"/>
      <c r="E110" s="354"/>
      <c r="F110" s="354"/>
      <c r="G110" s="354"/>
      <c r="H110" s="354"/>
      <c r="I110" s="354"/>
      <c r="J110" s="354"/>
      <c r="K110" s="354"/>
      <c r="L110" s="354"/>
      <c r="M110" s="354"/>
      <c r="N110" s="354"/>
    </row>
    <row r="111" spans="1:14">
      <c r="A111" s="354"/>
      <c r="B111" s="354"/>
      <c r="C111" s="354"/>
      <c r="D111" s="354"/>
      <c r="E111" s="354"/>
      <c r="F111" s="354"/>
      <c r="G111" s="354"/>
      <c r="H111" s="354"/>
      <c r="I111" s="354"/>
      <c r="J111" s="354"/>
      <c r="K111" s="354"/>
      <c r="L111" s="354"/>
      <c r="M111" s="354"/>
      <c r="N111" s="354"/>
    </row>
    <row r="113" spans="1:14">
      <c r="A113" s="353" t="s">
        <v>167</v>
      </c>
      <c r="B113" s="209" t="s">
        <v>180</v>
      </c>
      <c r="D113" s="210" t="e">
        <f>VLOOKUP(D$3,'Tab.6 Geschlecht Inanspr.'!$E$5:$T$203,2,FALSE)</f>
        <v>#N/A</v>
      </c>
      <c r="F113" s="210" t="e">
        <f>VLOOKUP(F$3,'Tab.6 Geschlecht Inanspr.'!$E$5:$T$203,2,FALSE)</f>
        <v>#N/A</v>
      </c>
      <c r="H113" s="210" t="e">
        <f>VLOOKUP(H$3,'Tab.6 Geschlecht Inanspr.'!$E$5:$T$203,2,FALSE)</f>
        <v>#N/A</v>
      </c>
      <c r="J113" s="210" t="e">
        <f>VLOOKUP(J$3,'Tab.6 Geschlecht Inanspr.'!$E$5:$T$203,2,FALSE)</f>
        <v>#N/A</v>
      </c>
      <c r="L113" s="210" t="e">
        <f>VLOOKUP(L$3,'Tab.6 Geschlecht Inanspr.'!$E$5:$T$203,2,FALSE)</f>
        <v>#N/A</v>
      </c>
      <c r="N113" s="210">
        <f>VLOOKUP(N$3,'Tab.6 Geschlecht Inanspr.'!$E$5:$T$203,2,FALSE)</f>
        <v>526.63893337253546</v>
      </c>
    </row>
    <row r="114" spans="1:14">
      <c r="A114" s="353"/>
      <c r="B114" s="209" t="s">
        <v>181</v>
      </c>
      <c r="D114" s="210" t="e">
        <f>VLOOKUP(D$3,'Tab.6 Geschlecht Inanspr.'!$E$5:$T$203,3,FALSE)</f>
        <v>#N/A</v>
      </c>
      <c r="F114" s="210" t="e">
        <f>VLOOKUP(F$3,'Tab.6 Geschlecht Inanspr.'!$E$5:$T$203,3,FALSE)</f>
        <v>#N/A</v>
      </c>
      <c r="H114" s="210" t="e">
        <f>VLOOKUP(H$3,'Tab.6 Geschlecht Inanspr.'!$E$5:$T$203,3,FALSE)</f>
        <v>#N/A</v>
      </c>
      <c r="J114" s="210" t="e">
        <f>VLOOKUP(J$3,'Tab.6 Geschlecht Inanspr.'!$E$5:$T$203,3,FALSE)</f>
        <v>#N/A</v>
      </c>
      <c r="L114" s="210" t="e">
        <f>VLOOKUP(L$3,'Tab.6 Geschlecht Inanspr.'!$E$5:$T$203,3,FALSE)</f>
        <v>#N/A</v>
      </c>
      <c r="N114" s="210">
        <f>VLOOKUP(N$3,'Tab.6 Geschlecht Inanspr.'!$E$5:$T$203,3,FALSE)</f>
        <v>426.74084729997514</v>
      </c>
    </row>
    <row r="115" spans="1:14">
      <c r="A115" s="353"/>
      <c r="B115" s="209" t="s">
        <v>12</v>
      </c>
      <c r="D115" s="210" t="e">
        <f>VLOOKUP(D$3,'Tab.6 Geschlecht Inanspr.'!$E$5:$T$203,4,FALSE)</f>
        <v>#N/A</v>
      </c>
      <c r="F115" s="210" t="e">
        <f>VLOOKUP(F$3,'Tab.6 Geschlecht Inanspr.'!$E$5:$T$203,4,FALSE)</f>
        <v>#N/A</v>
      </c>
      <c r="H115" s="210" t="e">
        <f>VLOOKUP(H$3,'Tab.6 Geschlecht Inanspr.'!$E$5:$T$203,4,FALSE)</f>
        <v>#N/A</v>
      </c>
      <c r="J115" s="210" t="e">
        <f>VLOOKUP(J$3,'Tab.6 Geschlecht Inanspr.'!$E$5:$T$203,4,FALSE)</f>
        <v>#N/A</v>
      </c>
      <c r="L115" s="210" t="e">
        <f>VLOOKUP(L$3,'Tab.6 Geschlecht Inanspr.'!$E$5:$T$203,4,FALSE)</f>
        <v>#N/A</v>
      </c>
      <c r="N115" s="210">
        <f>VLOOKUP(N$3,'Tab.6 Geschlecht Inanspr.'!$E$5:$T$203,4,FALSE)</f>
        <v>478.35431772951341</v>
      </c>
    </row>
    <row r="117" spans="1:14">
      <c r="A117" s="353" t="s">
        <v>250</v>
      </c>
      <c r="B117" s="209" t="s">
        <v>180</v>
      </c>
      <c r="D117" s="210" t="e">
        <f>VLOOKUP(D$3,'Tab.6 Geschlecht Inanspr.'!$E$5:$T$203,5,FALSE)</f>
        <v>#N/A</v>
      </c>
      <c r="F117" s="210" t="e">
        <f>VLOOKUP(F$3,'Tab.6 Geschlecht Inanspr.'!$E$5:$T$203,5,FALSE)</f>
        <v>#N/A</v>
      </c>
      <c r="H117" s="210" t="e">
        <f>VLOOKUP(H$3,'Tab.6 Geschlecht Inanspr.'!$E$5:$T$203,5,FALSE)</f>
        <v>#N/A</v>
      </c>
      <c r="J117" s="210" t="e">
        <f>VLOOKUP(J$3,'Tab.6 Geschlecht Inanspr.'!$E$5:$T$203,5,FALSE)</f>
        <v>#N/A</v>
      </c>
      <c r="L117" s="210" t="e">
        <f>VLOOKUP(L$3,'Tab.6 Geschlecht Inanspr.'!$E$5:$T$203,5,FALSE)</f>
        <v>#N/A</v>
      </c>
      <c r="N117" s="210">
        <f>VLOOKUP(N$3,'Tab.6 Geschlecht Inanspr.'!$E$5:$T$203,5,FALSE)</f>
        <v>326.55710628279633</v>
      </c>
    </row>
    <row r="118" spans="1:14">
      <c r="A118" s="353"/>
      <c r="B118" s="209" t="s">
        <v>181</v>
      </c>
      <c r="D118" s="210" t="e">
        <f>VLOOKUP(D$3,'Tab.6 Geschlecht Inanspr.'!$E$5:$T$203,6,FALSE)</f>
        <v>#N/A</v>
      </c>
      <c r="F118" s="210" t="e">
        <f>VLOOKUP(F$3,'Tab.6 Geschlecht Inanspr.'!$E$5:$T$203,6,FALSE)</f>
        <v>#N/A</v>
      </c>
      <c r="H118" s="210" t="e">
        <f>VLOOKUP(H$3,'Tab.6 Geschlecht Inanspr.'!$E$5:$T$203,6,FALSE)</f>
        <v>#N/A</v>
      </c>
      <c r="J118" s="210" t="e">
        <f>VLOOKUP(J$3,'Tab.6 Geschlecht Inanspr.'!$E$5:$T$203,6,FALSE)</f>
        <v>#N/A</v>
      </c>
      <c r="L118" s="210" t="e">
        <f>VLOOKUP(L$3,'Tab.6 Geschlecht Inanspr.'!$E$5:$T$203,6,FALSE)</f>
        <v>#N/A</v>
      </c>
      <c r="N118" s="210">
        <f>VLOOKUP(N$3,'Tab.6 Geschlecht Inanspr.'!$E$5:$T$203,6,FALSE)</f>
        <v>268.19418687280103</v>
      </c>
    </row>
    <row r="119" spans="1:14">
      <c r="A119" s="353"/>
      <c r="B119" s="209" t="s">
        <v>12</v>
      </c>
      <c r="D119" s="210" t="e">
        <f>VLOOKUP(D$3,'Tab.6 Geschlecht Inanspr.'!$E$5:$T$203,7,FALSE)</f>
        <v>#N/A</v>
      </c>
      <c r="F119" s="210" t="e">
        <f>VLOOKUP(F$3,'Tab.6 Geschlecht Inanspr.'!$E$5:$T$203,7,FALSE)</f>
        <v>#N/A</v>
      </c>
      <c r="H119" s="210" t="e">
        <f>VLOOKUP(H$3,'Tab.6 Geschlecht Inanspr.'!$E$5:$T$203,7,FALSE)</f>
        <v>#N/A</v>
      </c>
      <c r="J119" s="210" t="e">
        <f>VLOOKUP(J$3,'Tab.6 Geschlecht Inanspr.'!$E$5:$T$203,7,FALSE)</f>
        <v>#N/A</v>
      </c>
      <c r="L119" s="210" t="e">
        <f>VLOOKUP(L$3,'Tab.6 Geschlecht Inanspr.'!$E$5:$T$203,7,FALSE)</f>
        <v>#N/A</v>
      </c>
      <c r="N119" s="210">
        <f>VLOOKUP(N$3,'Tab.6 Geschlecht Inanspr.'!$E$5:$T$203,7,FALSE)</f>
        <v>298.34804600641189</v>
      </c>
    </row>
    <row r="121" spans="1:14">
      <c r="A121" s="353" t="s">
        <v>308</v>
      </c>
      <c r="B121" s="209" t="s">
        <v>180</v>
      </c>
      <c r="D121" s="210" t="e">
        <f>VLOOKUP(D$3,'Tab.6 Geschlecht Inanspr.'!$E$5:$T$203,8,FALSE)</f>
        <v>#N/A</v>
      </c>
      <c r="F121" s="210" t="e">
        <f>VLOOKUP(F$3,'Tab.6 Geschlecht Inanspr.'!$E$5:$T$203,8,FALSE)</f>
        <v>#N/A</v>
      </c>
      <c r="H121" s="210" t="e">
        <f>VLOOKUP(H$3,'Tab.6 Geschlecht Inanspr.'!$E$5:$T$203,8,FALSE)</f>
        <v>#N/A</v>
      </c>
      <c r="J121" s="210" t="e">
        <f>VLOOKUP(J$3,'Tab.6 Geschlecht Inanspr.'!$E$5:$T$203,8,FALSE)</f>
        <v>#N/A</v>
      </c>
      <c r="L121" s="210" t="e">
        <f>VLOOKUP(L$3,'Tab.6 Geschlecht Inanspr.'!$E$5:$T$203,8,FALSE)</f>
        <v>#N/A</v>
      </c>
      <c r="N121" s="210">
        <f>VLOOKUP(N$3,'Tab.6 Geschlecht Inanspr.'!$E$5:$T$203,8,FALSE)</f>
        <v>200.08182708973902</v>
      </c>
    </row>
    <row r="122" spans="1:14">
      <c r="A122" s="353"/>
      <c r="B122" s="209" t="s">
        <v>181</v>
      </c>
      <c r="D122" s="210" t="e">
        <f>VLOOKUP(D$3,'Tab.6 Geschlecht Inanspr.'!$E$5:$T$203,9,FALSE)</f>
        <v>#N/A</v>
      </c>
      <c r="F122" s="210" t="e">
        <f>VLOOKUP(F$3,'Tab.6 Geschlecht Inanspr.'!$E$5:$T$203,9,FALSE)</f>
        <v>#N/A</v>
      </c>
      <c r="H122" s="210" t="e">
        <f>VLOOKUP(H$3,'Tab.6 Geschlecht Inanspr.'!$E$5:$T$203,9,FALSE)</f>
        <v>#N/A</v>
      </c>
      <c r="J122" s="210" t="e">
        <f>VLOOKUP(J$3,'Tab.6 Geschlecht Inanspr.'!$E$5:$T$203,9,FALSE)</f>
        <v>#N/A</v>
      </c>
      <c r="L122" s="210" t="e">
        <f>VLOOKUP(L$3,'Tab.6 Geschlecht Inanspr.'!$E$5:$T$203,9,FALSE)</f>
        <v>#N/A</v>
      </c>
      <c r="N122" s="210">
        <f>VLOOKUP(N$3,'Tab.6 Geschlecht Inanspr.'!$E$5:$T$203,9,FALSE)</f>
        <v>158.54666042717412</v>
      </c>
    </row>
    <row r="123" spans="1:14">
      <c r="A123" s="353"/>
      <c r="B123" s="209" t="s">
        <v>12</v>
      </c>
      <c r="D123" s="210" t="e">
        <f>VLOOKUP(D$3,'Tab.6 Geschlecht Inanspr.'!$E$5:$T$203,10,FALSE)</f>
        <v>#N/A</v>
      </c>
      <c r="F123" s="210" t="e">
        <f>VLOOKUP(F$3,'Tab.6 Geschlecht Inanspr.'!$E$5:$T$203,10,FALSE)</f>
        <v>#N/A</v>
      </c>
      <c r="H123" s="210" t="e">
        <f>VLOOKUP(H$3,'Tab.6 Geschlecht Inanspr.'!$E$5:$T$203,10,FALSE)</f>
        <v>#N/A</v>
      </c>
      <c r="J123" s="210" t="e">
        <f>VLOOKUP(J$3,'Tab.6 Geschlecht Inanspr.'!$E$5:$T$203,10,FALSE)</f>
        <v>#N/A</v>
      </c>
      <c r="L123" s="210" t="e">
        <f>VLOOKUP(L$3,'Tab.6 Geschlecht Inanspr.'!$E$5:$T$203,10,FALSE)</f>
        <v>#N/A</v>
      </c>
      <c r="N123" s="210">
        <f>VLOOKUP(N$3,'Tab.6 Geschlecht Inanspr.'!$E$5:$T$203,10,FALSE)</f>
        <v>180.00627172310146</v>
      </c>
    </row>
    <row r="125" spans="1:14">
      <c r="A125" s="353" t="s">
        <v>7</v>
      </c>
      <c r="B125" s="209" t="s">
        <v>180</v>
      </c>
      <c r="D125" s="210" t="e">
        <f>VLOOKUP(D$3,'Tab.6 Geschlecht Inanspr.'!$E$5:$T$203,11,FALSE)</f>
        <v>#N/A</v>
      </c>
      <c r="F125" s="210" t="e">
        <f>VLOOKUP(F$3,'Tab.6 Geschlecht Inanspr.'!$E$5:$T$203,11,FALSE)</f>
        <v>#N/A</v>
      </c>
      <c r="H125" s="210" t="e">
        <f>VLOOKUP(H$3,'Tab.6 Geschlecht Inanspr.'!$E$5:$T$203,11,FALSE)</f>
        <v>#N/A</v>
      </c>
      <c r="J125" s="210" t="e">
        <f>VLOOKUP(J$3,'Tab.6 Geschlecht Inanspr.'!$E$5:$T$203,11,FALSE)</f>
        <v>#N/A</v>
      </c>
      <c r="L125" s="210" t="e">
        <f>VLOOKUP(L$3,'Tab.6 Geschlecht Inanspr.'!$E$5:$T$203,11,FALSE)</f>
        <v>#N/A</v>
      </c>
      <c r="N125" s="210">
        <f>VLOOKUP(N$3,'Tab.6 Geschlecht Inanspr.'!$E$5:$T$203,11,FALSE)</f>
        <v>78.51401140282654</v>
      </c>
    </row>
    <row r="126" spans="1:14">
      <c r="A126" s="353"/>
      <c r="B126" s="209" t="s">
        <v>181</v>
      </c>
      <c r="D126" s="210" t="e">
        <f>VLOOKUP(D$3,'Tab.6 Geschlecht Inanspr.'!$E$5:$T$203,12,FALSE)</f>
        <v>#N/A</v>
      </c>
      <c r="F126" s="210" t="e">
        <f>VLOOKUP(F$3,'Tab.6 Geschlecht Inanspr.'!$E$5:$T$203,12,FALSE)</f>
        <v>#N/A</v>
      </c>
      <c r="H126" s="210" t="e">
        <f>VLOOKUP(H$3,'Tab.6 Geschlecht Inanspr.'!$E$5:$T$203,12,FALSE)</f>
        <v>#N/A</v>
      </c>
      <c r="J126" s="210" t="e">
        <f>VLOOKUP(J$3,'Tab.6 Geschlecht Inanspr.'!$E$5:$T$203,12,FALSE)</f>
        <v>#N/A</v>
      </c>
      <c r="L126" s="210" t="e">
        <f>VLOOKUP(L$3,'Tab.6 Geschlecht Inanspr.'!$E$5:$T$203,12,FALSE)</f>
        <v>#N/A</v>
      </c>
      <c r="N126" s="210">
        <f>VLOOKUP(N$3,'Tab.6 Geschlecht Inanspr.'!$E$5:$T$203,12,FALSE)</f>
        <v>76.751535319571786</v>
      </c>
    </row>
    <row r="127" spans="1:14">
      <c r="A127" s="353"/>
      <c r="B127" s="209" t="s">
        <v>12</v>
      </c>
      <c r="D127" s="210" t="e">
        <f>VLOOKUP(D$3,'Tab.6 Geschlecht Inanspr.'!$E$5:$T$203,13,FALSE)</f>
        <v>#N/A</v>
      </c>
      <c r="F127" s="210" t="e">
        <f>VLOOKUP(F$3,'Tab.6 Geschlecht Inanspr.'!$E$5:$T$203,13,FALSE)</f>
        <v>#N/A</v>
      </c>
      <c r="H127" s="210" t="e">
        <f>VLOOKUP(H$3,'Tab.6 Geschlecht Inanspr.'!$E$5:$T$203,13,FALSE)</f>
        <v>#N/A</v>
      </c>
      <c r="J127" s="210" t="e">
        <f>VLOOKUP(J$3,'Tab.6 Geschlecht Inanspr.'!$E$5:$T$203,13,FALSE)</f>
        <v>#N/A</v>
      </c>
      <c r="L127" s="210" t="e">
        <f>VLOOKUP(L$3,'Tab.6 Geschlecht Inanspr.'!$E$5:$T$203,13,FALSE)</f>
        <v>#N/A</v>
      </c>
      <c r="N127" s="210">
        <f>VLOOKUP(N$3,'Tab.6 Geschlecht Inanspr.'!$E$5:$T$203,13,FALSE)</f>
        <v>77.662138423016273</v>
      </c>
    </row>
    <row r="129" spans="1:14">
      <c r="A129" s="353" t="s">
        <v>347</v>
      </c>
      <c r="B129" s="209" t="s">
        <v>180</v>
      </c>
      <c r="D129" s="210" t="e">
        <f>VLOOKUP(D$3,'Tab.6 Geschlecht Inanspr.'!$E$5:$T$203,14,FALSE)</f>
        <v>#N/A</v>
      </c>
      <c r="F129" s="210" t="e">
        <f>VLOOKUP(F$3,'Tab.6 Geschlecht Inanspr.'!$E$5:$T$203,14,FALSE)</f>
        <v>#N/A</v>
      </c>
      <c r="H129" s="210" t="e">
        <f>VLOOKUP(H$3,'Tab.6 Geschlecht Inanspr.'!$E$5:$T$203,14,FALSE)</f>
        <v>#N/A</v>
      </c>
      <c r="J129" s="210" t="e">
        <f>VLOOKUP(J$3,'Tab.6 Geschlecht Inanspr.'!$E$5:$T$203,14,FALSE)</f>
        <v>#N/A</v>
      </c>
      <c r="L129" s="210" t="e">
        <f>VLOOKUP(L$3,'Tab.6 Geschlecht Inanspr.'!$E$5:$T$203,14,FALSE)</f>
        <v>#N/A</v>
      </c>
      <c r="N129" s="210">
        <f>VLOOKUP(N$3,'Tab.6 Geschlecht Inanspr.'!$E$5:$T$203,14,FALSE)</f>
        <v>121.56781568691247</v>
      </c>
    </row>
    <row r="130" spans="1:14">
      <c r="A130" s="353"/>
      <c r="B130" s="209" t="s">
        <v>181</v>
      </c>
      <c r="D130" s="210" t="e">
        <f>VLOOKUP(D$3,'Tab.6 Geschlecht Inanspr.'!$E$5:$T$203,15,FALSE)</f>
        <v>#N/A</v>
      </c>
      <c r="F130" s="210" t="e">
        <f>VLOOKUP(F$3,'Tab.6 Geschlecht Inanspr.'!$E$5:$T$203,15,FALSE)</f>
        <v>#N/A</v>
      </c>
      <c r="H130" s="210" t="e">
        <f>VLOOKUP(H$3,'Tab.6 Geschlecht Inanspr.'!$E$5:$T$203,15,FALSE)</f>
        <v>#N/A</v>
      </c>
      <c r="J130" s="210" t="e">
        <f>VLOOKUP(J$3,'Tab.6 Geschlecht Inanspr.'!$E$5:$T$203,15,FALSE)</f>
        <v>#N/A</v>
      </c>
      <c r="L130" s="210" t="e">
        <f>VLOOKUP(L$3,'Tab.6 Geschlecht Inanspr.'!$E$5:$T$203,15,FALSE)</f>
        <v>#N/A</v>
      </c>
      <c r="N130" s="210">
        <f>VLOOKUP(N$3,'Tab.6 Geschlecht Inanspr.'!$E$5:$T$203,15,FALSE)</f>
        <v>81.79512510760236</v>
      </c>
    </row>
    <row r="131" spans="1:14">
      <c r="A131" s="353"/>
      <c r="B131" s="209" t="s">
        <v>12</v>
      </c>
      <c r="D131" s="210" t="e">
        <f>VLOOKUP(D$3,'Tab.6 Geschlecht Inanspr.'!$E$5:$T$203,16,FALSE)</f>
        <v>#N/A</v>
      </c>
      <c r="F131" s="210" t="e">
        <f>VLOOKUP(F$3,'Tab.6 Geschlecht Inanspr.'!$E$5:$T$203,16,FALSE)</f>
        <v>#N/A</v>
      </c>
      <c r="H131" s="210" t="e">
        <f>VLOOKUP(H$3,'Tab.6 Geschlecht Inanspr.'!$E$5:$T$203,16,FALSE)</f>
        <v>#N/A</v>
      </c>
      <c r="J131" s="210" t="e">
        <f>VLOOKUP(J$3,'Tab.6 Geschlecht Inanspr.'!$E$5:$T$203,16,FALSE)</f>
        <v>#N/A</v>
      </c>
      <c r="L131" s="210" t="e">
        <f>VLOOKUP(L$3,'Tab.6 Geschlecht Inanspr.'!$E$5:$T$203,16,FALSE)</f>
        <v>#N/A</v>
      </c>
      <c r="N131" s="210">
        <f>VLOOKUP(N$3,'Tab.6 Geschlecht Inanspr.'!$E$5:$T$203,16,FALSE)</f>
        <v>102.3441333000852</v>
      </c>
    </row>
    <row r="134" spans="1:14">
      <c r="A134" s="354" t="s">
        <v>419</v>
      </c>
      <c r="B134" s="354"/>
      <c r="C134" s="354"/>
      <c r="D134" s="354"/>
      <c r="E134" s="354"/>
      <c r="F134" s="354"/>
      <c r="G134" s="354"/>
      <c r="H134" s="354"/>
      <c r="I134" s="354"/>
      <c r="J134" s="354"/>
      <c r="K134" s="354"/>
      <c r="L134" s="354"/>
      <c r="M134" s="354"/>
      <c r="N134" s="354"/>
    </row>
    <row r="135" spans="1:14">
      <c r="A135" s="354"/>
      <c r="B135" s="354"/>
      <c r="C135" s="354"/>
      <c r="D135" s="354"/>
      <c r="E135" s="354"/>
      <c r="F135" s="354"/>
      <c r="G135" s="354"/>
      <c r="H135" s="354"/>
      <c r="I135" s="354"/>
      <c r="J135" s="354"/>
      <c r="K135" s="354"/>
      <c r="L135" s="354"/>
      <c r="M135" s="354"/>
      <c r="N135" s="354"/>
    </row>
    <row r="137" spans="1:14">
      <c r="A137" s="353" t="s">
        <v>182</v>
      </c>
      <c r="B137" s="209" t="s">
        <v>1</v>
      </c>
      <c r="D137" s="208" t="e">
        <f>VLOOKUP(D$3,'Tab. 7 Erziehungsberatung'!$B$6:$L$62,2,FALSE)</f>
        <v>#N/A</v>
      </c>
      <c r="F137" s="208" t="e">
        <f>VLOOKUP(F$3,'Tab. 7 Erziehungsberatung'!$B$6:$L$62,2,FALSE)</f>
        <v>#N/A</v>
      </c>
      <c r="H137" s="208" t="e">
        <f>VLOOKUP(H$3,'Tab. 7 Erziehungsberatung'!$B$6:$L$62,2,FALSE)</f>
        <v>#N/A</v>
      </c>
      <c r="J137" s="208" t="e">
        <f>VLOOKUP(J$3,'Tab. 7 Erziehungsberatung'!$B$6:$L$62,2,FALSE)</f>
        <v>#N/A</v>
      </c>
      <c r="L137" s="208" t="e">
        <f>VLOOKUP(L$3,'Tab. 7 Erziehungsberatung'!$B$6:$L$62,2,FALSE)</f>
        <v>#N/A</v>
      </c>
      <c r="N137" s="208">
        <f>VLOOKUP(N$3,'Tab. 7 Erziehungsberatung'!$B$6:$L$62,2,FALSE)</f>
        <v>36980</v>
      </c>
    </row>
    <row r="138" spans="1:14">
      <c r="A138" s="353"/>
      <c r="B138" s="209" t="s">
        <v>2</v>
      </c>
      <c r="D138" s="208" t="e">
        <f>VLOOKUP(D$3,'Tab. 7 Erziehungsberatung'!$B$6:$L$62,3,FALSE)</f>
        <v>#N/A</v>
      </c>
      <c r="F138" s="208" t="e">
        <f>VLOOKUP(F$3,'Tab. 7 Erziehungsberatung'!$B$6:$L$62,3,FALSE)</f>
        <v>#N/A</v>
      </c>
      <c r="H138" s="208" t="e">
        <f>VLOOKUP(H$3,'Tab. 7 Erziehungsberatung'!$B$6:$L$62,3,FALSE)</f>
        <v>#N/A</v>
      </c>
      <c r="J138" s="208" t="e">
        <f>VLOOKUP(J$3,'Tab. 7 Erziehungsberatung'!$B$6:$L$62,3,FALSE)</f>
        <v>#N/A</v>
      </c>
      <c r="L138" s="208" t="e">
        <f>VLOOKUP(L$3,'Tab. 7 Erziehungsberatung'!$B$6:$L$62,3,FALSE)</f>
        <v>#N/A</v>
      </c>
      <c r="N138" s="208">
        <f>VLOOKUP(N$3,'Tab. 7 Erziehungsberatung'!$B$6:$L$62,3,FALSE)</f>
        <v>19996</v>
      </c>
    </row>
    <row r="139" spans="1:14">
      <c r="A139" s="353"/>
      <c r="B139" s="209" t="s">
        <v>3</v>
      </c>
      <c r="D139" s="208" t="e">
        <f>VLOOKUP(D$3,'Tab. 7 Erziehungsberatung'!$B$6:$L$62,4,FALSE)</f>
        <v>#N/A</v>
      </c>
      <c r="F139" s="208" t="e">
        <f>VLOOKUP(F$3,'Tab. 7 Erziehungsberatung'!$B$6:$L$62,4,FALSE)</f>
        <v>#N/A</v>
      </c>
      <c r="H139" s="208" t="e">
        <f>VLOOKUP(H$3,'Tab. 7 Erziehungsberatung'!$B$6:$L$62,4,FALSE)</f>
        <v>#N/A</v>
      </c>
      <c r="J139" s="208" t="e">
        <f>VLOOKUP(J$3,'Tab. 7 Erziehungsberatung'!$B$6:$L$62,4,FALSE)</f>
        <v>#N/A</v>
      </c>
      <c r="L139" s="208" t="e">
        <f>VLOOKUP(L$3,'Tab. 7 Erziehungsberatung'!$B$6:$L$62,4,FALSE)</f>
        <v>#N/A</v>
      </c>
      <c r="N139" s="208">
        <f>VLOOKUP(N$3,'Tab. 7 Erziehungsberatung'!$B$6:$L$62,4,FALSE)</f>
        <v>16984</v>
      </c>
    </row>
    <row r="140" spans="1:14">
      <c r="A140" s="353"/>
      <c r="B140" s="209" t="s">
        <v>183</v>
      </c>
      <c r="D140" s="208" t="e">
        <f>VLOOKUP(D$3,'Tab. 7 Erziehungsberatung'!$B$6:$L$62,5,FALSE)</f>
        <v>#N/A</v>
      </c>
      <c r="F140" s="208" t="e">
        <f>VLOOKUP(F$3,'Tab. 7 Erziehungsberatung'!$B$6:$L$62,5,FALSE)</f>
        <v>#N/A</v>
      </c>
      <c r="H140" s="208" t="e">
        <f>VLOOKUP(H$3,'Tab. 7 Erziehungsberatung'!$B$6:$L$62,5,FALSE)</f>
        <v>#N/A</v>
      </c>
      <c r="J140" s="208" t="e">
        <f>VLOOKUP(J$3,'Tab. 7 Erziehungsberatung'!$B$6:$L$62,5,FALSE)</f>
        <v>#N/A</v>
      </c>
      <c r="L140" s="208" t="e">
        <f>VLOOKUP(L$3,'Tab. 7 Erziehungsberatung'!$B$6:$L$62,5,FALSE)</f>
        <v>#N/A</v>
      </c>
      <c r="N140" s="208">
        <f>VLOOKUP(N$3,'Tab. 7 Erziehungsberatung'!$B$6:$L$62,5,FALSE)</f>
        <v>18728</v>
      </c>
    </row>
    <row r="141" spans="1:14">
      <c r="A141" s="353"/>
      <c r="B141" s="209" t="s">
        <v>191</v>
      </c>
      <c r="D141" s="208" t="e">
        <f>VLOOKUP(D$3,'Tab. 7 Erziehungsberatung'!$B$6:$L$62,6,FALSE)</f>
        <v>#N/A</v>
      </c>
      <c r="F141" s="208" t="e">
        <f>VLOOKUP(F$3,'Tab. 7 Erziehungsberatung'!$B$6:$L$62,6,FALSE)</f>
        <v>#N/A</v>
      </c>
      <c r="H141" s="208" t="e">
        <f>VLOOKUP(H$3,'Tab. 7 Erziehungsberatung'!$B$6:$L$62,6,FALSE)</f>
        <v>#N/A</v>
      </c>
      <c r="J141" s="208" t="e">
        <f>VLOOKUP(J$3,'Tab. 7 Erziehungsberatung'!$B$6:$L$62,6,FALSE)</f>
        <v>#N/A</v>
      </c>
      <c r="L141" s="208" t="e">
        <f>VLOOKUP(L$3,'Tab. 7 Erziehungsberatung'!$B$6:$L$62,6,FALSE)</f>
        <v>#N/A</v>
      </c>
      <c r="N141" s="208">
        <f>VLOOKUP(N$3,'Tab. 7 Erziehungsberatung'!$B$6:$L$62,6,FALSE)</f>
        <v>18252</v>
      </c>
    </row>
    <row r="143" spans="1:14">
      <c r="A143" s="353" t="s">
        <v>348</v>
      </c>
      <c r="B143" s="209" t="s">
        <v>1</v>
      </c>
      <c r="D143" s="208" t="e">
        <f>VLOOKUP(D$3,'Tab. 7 Erziehungsberatung'!$B$6:$L$62,7,FALSE)</f>
        <v>#N/A</v>
      </c>
      <c r="F143" s="208" t="e">
        <f>VLOOKUP(F$3,'Tab. 7 Erziehungsberatung'!$B$6:$L$62,7,FALSE)</f>
        <v>#N/A</v>
      </c>
      <c r="H143" s="208" t="e">
        <f>VLOOKUP(H$3,'Tab. 7 Erziehungsberatung'!$B$6:$L$62,7,FALSE)</f>
        <v>#N/A</v>
      </c>
      <c r="J143" s="208" t="e">
        <f>VLOOKUP(J$3,'Tab. 7 Erziehungsberatung'!$B$6:$L$62,7,FALSE)</f>
        <v>#N/A</v>
      </c>
      <c r="L143" s="208" t="e">
        <f>VLOOKUP(L$3,'Tab. 7 Erziehungsberatung'!$B$6:$L$62,7,FALSE)</f>
        <v>#N/A</v>
      </c>
      <c r="N143" s="208">
        <f>VLOOKUP(N$3,'Tab. 7 Erziehungsberatung'!$B$6:$L$62,7,FALSE)</f>
        <v>103.26283183097733</v>
      </c>
    </row>
    <row r="144" spans="1:14">
      <c r="A144" s="353"/>
      <c r="B144" s="209" t="s">
        <v>2</v>
      </c>
      <c r="D144" s="208" t="e">
        <f>VLOOKUP(D$3,'Tab. 7 Erziehungsberatung'!$B$6:$L$62,8,FALSE)</f>
        <v>#N/A</v>
      </c>
      <c r="F144" s="208" t="e">
        <f>VLOOKUP(F$3,'Tab. 7 Erziehungsberatung'!$B$6:$L$62,8,FALSE)</f>
        <v>#N/A</v>
      </c>
      <c r="H144" s="208" t="e">
        <f>VLOOKUP(H$3,'Tab. 7 Erziehungsberatung'!$B$6:$L$62,8,FALSE)</f>
        <v>#N/A</v>
      </c>
      <c r="J144" s="208" t="e">
        <f>VLOOKUP(J$3,'Tab. 7 Erziehungsberatung'!$B$6:$L$62,8,FALSE)</f>
        <v>#N/A</v>
      </c>
      <c r="L144" s="208" t="e">
        <f>VLOOKUP(L$3,'Tab. 7 Erziehungsberatung'!$B$6:$L$62,8,FALSE)</f>
        <v>#N/A</v>
      </c>
      <c r="N144" s="208">
        <f>VLOOKUP(N$3,'Tab. 7 Erziehungsberatung'!$B$6:$L$62,8,FALSE)</f>
        <v>108.0722910450141</v>
      </c>
    </row>
    <row r="145" spans="1:14">
      <c r="A145" s="353"/>
      <c r="B145" s="209" t="s">
        <v>3</v>
      </c>
      <c r="D145" s="208" t="e">
        <f>VLOOKUP(D$3,'Tab. 7 Erziehungsberatung'!$B$6:$L$62,9,FALSE)</f>
        <v>#N/A</v>
      </c>
      <c r="F145" s="208" t="e">
        <f>VLOOKUP(F$3,'Tab. 7 Erziehungsberatung'!$B$6:$L$62,9,FALSE)</f>
        <v>#N/A</v>
      </c>
      <c r="H145" s="208" t="e">
        <f>VLOOKUP(H$3,'Tab. 7 Erziehungsberatung'!$B$6:$L$62,9,FALSE)</f>
        <v>#N/A</v>
      </c>
      <c r="J145" s="208" t="e">
        <f>VLOOKUP(J$3,'Tab. 7 Erziehungsberatung'!$B$6:$L$62,9,FALSE)</f>
        <v>#N/A</v>
      </c>
      <c r="L145" s="208" t="e">
        <f>VLOOKUP(L$3,'Tab. 7 Erziehungsberatung'!$B$6:$L$62,9,FALSE)</f>
        <v>#N/A</v>
      </c>
      <c r="N145" s="208">
        <f>VLOOKUP(N$3,'Tab. 7 Erziehungsberatung'!$B$6:$L$62,9,FALSE)</f>
        <v>98.121797204938446</v>
      </c>
    </row>
    <row r="146" spans="1:14">
      <c r="A146" s="353"/>
      <c r="B146" s="209" t="s">
        <v>183</v>
      </c>
      <c r="D146" s="208" t="e">
        <f>VLOOKUP(D$3,'Tab. 7 Erziehungsberatung'!$B$6:$L$62,10,FALSE)</f>
        <v>#N/A</v>
      </c>
      <c r="F146" s="208" t="e">
        <f>VLOOKUP(F$3,'Tab. 7 Erziehungsberatung'!$B$6:$L$62,10,FALSE)</f>
        <v>#N/A</v>
      </c>
      <c r="H146" s="208" t="e">
        <f>VLOOKUP(H$3,'Tab. 7 Erziehungsberatung'!$B$6:$L$62,10,FALSE)</f>
        <v>#N/A</v>
      </c>
      <c r="J146" s="208" t="e">
        <f>VLOOKUP(J$3,'Tab. 7 Erziehungsberatung'!$B$6:$L$62,10,FALSE)</f>
        <v>#N/A</v>
      </c>
      <c r="L146" s="208" t="e">
        <f>VLOOKUP(L$3,'Tab. 7 Erziehungsberatung'!$B$6:$L$62,10,FALSE)</f>
        <v>#N/A</v>
      </c>
      <c r="N146" s="208">
        <f>VLOOKUP(N$3,'Tab. 7 Erziehungsberatung'!$B$6:$L$62,10,FALSE)</f>
        <v>113.38703193339178</v>
      </c>
    </row>
    <row r="147" spans="1:14">
      <c r="A147" s="353"/>
      <c r="B147" s="209" t="s">
        <v>191</v>
      </c>
      <c r="D147" s="208" t="e">
        <f>VLOOKUP(D$3,'Tab. 7 Erziehungsberatung'!$B$6:$L$62,11,FALSE)</f>
        <v>#N/A</v>
      </c>
      <c r="F147" s="208" t="e">
        <f>VLOOKUP(F$3,'Tab. 7 Erziehungsberatung'!$B$6:$L$62,11,FALSE)</f>
        <v>#N/A</v>
      </c>
      <c r="H147" s="208" t="e">
        <f>VLOOKUP(H$3,'Tab. 7 Erziehungsberatung'!$B$6:$L$62,11,FALSE)</f>
        <v>#N/A</v>
      </c>
      <c r="J147" s="208" t="e">
        <f>VLOOKUP(J$3,'Tab. 7 Erziehungsberatung'!$B$6:$L$62,11,FALSE)</f>
        <v>#N/A</v>
      </c>
      <c r="L147" s="208" t="e">
        <f>VLOOKUP(L$3,'Tab. 7 Erziehungsberatung'!$B$6:$L$62,11,FALSE)</f>
        <v>#N/A</v>
      </c>
      <c r="N147" s="208">
        <f>VLOOKUP(N$3,'Tab. 7 Erziehungsberatung'!$B$6:$L$62,11,FALSE)</f>
        <v>94.596170441028988</v>
      </c>
    </row>
    <row r="150" spans="1:14">
      <c r="A150" s="354" t="s">
        <v>420</v>
      </c>
      <c r="B150" s="354"/>
      <c r="C150" s="354"/>
      <c r="D150" s="354"/>
      <c r="E150" s="354"/>
      <c r="F150" s="354"/>
      <c r="G150" s="354"/>
      <c r="H150" s="354"/>
      <c r="I150" s="354"/>
      <c r="J150" s="354"/>
      <c r="K150" s="354"/>
      <c r="L150" s="354"/>
      <c r="M150" s="354"/>
      <c r="N150" s="354"/>
    </row>
    <row r="151" spans="1:14">
      <c r="A151" s="354"/>
      <c r="B151" s="354"/>
      <c r="C151" s="354"/>
      <c r="D151" s="354"/>
      <c r="E151" s="354"/>
      <c r="F151" s="354"/>
      <c r="G151" s="354"/>
      <c r="H151" s="354"/>
      <c r="I151" s="354"/>
      <c r="J151" s="354"/>
      <c r="K151" s="354"/>
      <c r="L151" s="354"/>
      <c r="M151" s="354"/>
      <c r="N151" s="354"/>
    </row>
    <row r="153" spans="1:14">
      <c r="A153" s="353" t="s">
        <v>182</v>
      </c>
      <c r="B153" s="209" t="s">
        <v>1</v>
      </c>
      <c r="D153" s="208" t="e">
        <f>VLOOKUP(D$3,'Tab. 8 Eingliederungshilfen'!$E$6:$O$204,2,FALSE)</f>
        <v>#N/A</v>
      </c>
      <c r="F153" s="208" t="e">
        <f>VLOOKUP(F$3,'Tab. 8 Eingliederungshilfen'!$E$6:$O$204,2,FALSE)</f>
        <v>#N/A</v>
      </c>
      <c r="H153" s="208" t="e">
        <f>VLOOKUP(H$3,'Tab. 8 Eingliederungshilfen'!$E$6:$O$204,2,FALSE)</f>
        <v>#N/A</v>
      </c>
      <c r="J153" s="208" t="e">
        <f>VLOOKUP(J$3,'Tab. 8 Eingliederungshilfen'!$E$6:$O$204,2,FALSE)</f>
        <v>#N/A</v>
      </c>
      <c r="L153" s="208" t="e">
        <f>VLOOKUP(L$3,'Tab. 8 Eingliederungshilfen'!$E$6:$O$204,2,FALSE)</f>
        <v>#N/A</v>
      </c>
      <c r="N153" s="208">
        <f>VLOOKUP(N$3,'Tab. 8 Eingliederungshilfen'!$E$6:$O$204,2,FALSE)</f>
        <v>27849</v>
      </c>
    </row>
    <row r="154" spans="1:14">
      <c r="A154" s="353"/>
      <c r="B154" s="209" t="s">
        <v>2</v>
      </c>
      <c r="D154" s="208" t="e">
        <f>VLOOKUP(D$3,'Tab. 8 Eingliederungshilfen'!$E$6:$O$204,3,FALSE)</f>
        <v>#N/A</v>
      </c>
      <c r="F154" s="208" t="e">
        <f>VLOOKUP(F$3,'Tab. 8 Eingliederungshilfen'!$E$6:$O$204,3,FALSE)</f>
        <v>#N/A</v>
      </c>
      <c r="H154" s="208" t="e">
        <f>VLOOKUP(H$3,'Tab. 8 Eingliederungshilfen'!$E$6:$O$204,3,FALSE)</f>
        <v>#N/A</v>
      </c>
      <c r="J154" s="208" t="e">
        <f>VLOOKUP(J$3,'Tab. 8 Eingliederungshilfen'!$E$6:$O$204,3,FALSE)</f>
        <v>#N/A</v>
      </c>
      <c r="L154" s="208" t="e">
        <f>VLOOKUP(L$3,'Tab. 8 Eingliederungshilfen'!$E$6:$O$204,3,FALSE)</f>
        <v>#N/A</v>
      </c>
      <c r="N154" s="208">
        <f>VLOOKUP(N$3,'Tab. 8 Eingliederungshilfen'!$E$6:$O$204,3,FALSE)</f>
        <v>20208</v>
      </c>
    </row>
    <row r="155" spans="1:14">
      <c r="A155" s="353"/>
      <c r="B155" s="209" t="s">
        <v>3</v>
      </c>
      <c r="D155" s="208" t="e">
        <f>VLOOKUP(D$3,'Tab. 8 Eingliederungshilfen'!$E$6:$O$204,4,FALSE)</f>
        <v>#N/A</v>
      </c>
      <c r="F155" s="208" t="e">
        <f>VLOOKUP(F$3,'Tab. 8 Eingliederungshilfen'!$E$6:$O$204,4,FALSE)</f>
        <v>#N/A</v>
      </c>
      <c r="H155" s="208" t="e">
        <f>VLOOKUP(H$3,'Tab. 8 Eingliederungshilfen'!$E$6:$O$204,4,FALSE)</f>
        <v>#N/A</v>
      </c>
      <c r="J155" s="208" t="e">
        <f>VLOOKUP(J$3,'Tab. 8 Eingliederungshilfen'!$E$6:$O$204,4,FALSE)</f>
        <v>#N/A</v>
      </c>
      <c r="L155" s="208" t="e">
        <f>VLOOKUP(L$3,'Tab. 8 Eingliederungshilfen'!$E$6:$O$204,4,FALSE)</f>
        <v>#N/A</v>
      </c>
      <c r="N155" s="208">
        <f>VLOOKUP(N$3,'Tab. 8 Eingliederungshilfen'!$E$6:$O$204,4,FALSE)</f>
        <v>7641</v>
      </c>
    </row>
    <row r="156" spans="1:14">
      <c r="A156" s="353"/>
      <c r="B156" s="209" t="s">
        <v>183</v>
      </c>
      <c r="D156" s="208" t="e">
        <f>VLOOKUP(D$3,'Tab. 8 Eingliederungshilfen'!$E$6:$O$204,5,FALSE)</f>
        <v>#N/A</v>
      </c>
      <c r="F156" s="208" t="e">
        <f>VLOOKUP(F$3,'Tab. 8 Eingliederungshilfen'!$E$6:$O$204,5,FALSE)</f>
        <v>#N/A</v>
      </c>
      <c r="H156" s="208" t="e">
        <f>VLOOKUP(H$3,'Tab. 8 Eingliederungshilfen'!$E$6:$O$204,5,FALSE)</f>
        <v>#N/A</v>
      </c>
      <c r="J156" s="208" t="e">
        <f>VLOOKUP(J$3,'Tab. 8 Eingliederungshilfen'!$E$6:$O$204,5,FALSE)</f>
        <v>#N/A</v>
      </c>
      <c r="L156" s="208" t="e">
        <f>VLOOKUP(L$3,'Tab. 8 Eingliederungshilfen'!$E$6:$O$204,5,FALSE)</f>
        <v>#N/A</v>
      </c>
      <c r="N156" s="208">
        <f>VLOOKUP(N$3,'Tab. 8 Eingliederungshilfen'!$E$6:$O$204,5,FALSE)</f>
        <v>5879.0000000000009</v>
      </c>
    </row>
    <row r="157" spans="1:14">
      <c r="A157" s="353"/>
      <c r="B157" s="209" t="s">
        <v>191</v>
      </c>
      <c r="D157" s="208" t="e">
        <f>VLOOKUP(D$3,'Tab. 8 Eingliederungshilfen'!$E$6:$O$204,6,FALSE)</f>
        <v>#N/A</v>
      </c>
      <c r="F157" s="208" t="e">
        <f>VLOOKUP(F$3,'Tab. 8 Eingliederungshilfen'!$E$6:$O$204,6,FALSE)</f>
        <v>#N/A</v>
      </c>
      <c r="H157" s="208" t="e">
        <f>VLOOKUP(H$3,'Tab. 8 Eingliederungshilfen'!$E$6:$O$204,6,FALSE)</f>
        <v>#N/A</v>
      </c>
      <c r="J157" s="208" t="e">
        <f>VLOOKUP(J$3,'Tab. 8 Eingliederungshilfen'!$E$6:$O$204,6,FALSE)</f>
        <v>#N/A</v>
      </c>
      <c r="L157" s="208" t="e">
        <f>VLOOKUP(L$3,'Tab. 8 Eingliederungshilfen'!$E$6:$O$204,6,FALSE)</f>
        <v>#N/A</v>
      </c>
      <c r="N157" s="208">
        <f>VLOOKUP(N$3,'Tab. 8 Eingliederungshilfen'!$E$6:$O$204,6,FALSE)</f>
        <v>21970</v>
      </c>
    </row>
    <row r="159" spans="1:14">
      <c r="A159" s="353" t="s">
        <v>348</v>
      </c>
      <c r="B159" s="209" t="s">
        <v>1</v>
      </c>
      <c r="D159" s="208" t="e">
        <f>VLOOKUP(D$3,'Tab. 8 Eingliederungshilfen'!$E$6:$O$204,7,FALSE)</f>
        <v>#N/A</v>
      </c>
      <c r="F159" s="208" t="e">
        <f>VLOOKUP(F$3,'Tab. 8 Eingliederungshilfen'!$E$6:$O$204,7,FALSE)</f>
        <v>#N/A</v>
      </c>
      <c r="H159" s="208" t="e">
        <f>VLOOKUP(H$3,'Tab. 8 Eingliederungshilfen'!$E$6:$O$204,7,FALSE)</f>
        <v>#N/A</v>
      </c>
      <c r="J159" s="208" t="e">
        <f>VLOOKUP(J$3,'Tab. 8 Eingliederungshilfen'!$E$6:$O$204,7,FALSE)</f>
        <v>#N/A</v>
      </c>
      <c r="L159" s="208" t="e">
        <f>VLOOKUP(L$3,'Tab. 8 Eingliederungshilfen'!$E$6:$O$204,7,FALSE)</f>
        <v>#N/A</v>
      </c>
      <c r="N159" s="208">
        <f>VLOOKUP(N$3,'Tab. 8 Eingliederungshilfen'!$E$6:$O$204,7,FALSE)</f>
        <v>108.6011705949725</v>
      </c>
    </row>
    <row r="160" spans="1:14">
      <c r="A160" s="353"/>
      <c r="B160" s="209" t="s">
        <v>2</v>
      </c>
      <c r="D160" s="208" t="e">
        <f>VLOOKUP(D$3,'Tab. 8 Eingliederungshilfen'!$E$6:$O$204,8,FALSE)</f>
        <v>#N/A</v>
      </c>
      <c r="F160" s="208" t="e">
        <f>VLOOKUP(F$3,'Tab. 8 Eingliederungshilfen'!$E$6:$O$204,8,FALSE)</f>
        <v>#N/A</v>
      </c>
      <c r="H160" s="208" t="e">
        <f>VLOOKUP(H$3,'Tab. 8 Eingliederungshilfen'!$E$6:$O$204,8,FALSE)</f>
        <v>#N/A</v>
      </c>
      <c r="J160" s="208" t="e">
        <f>VLOOKUP(J$3,'Tab. 8 Eingliederungshilfen'!$E$6:$O$204,8,FALSE)</f>
        <v>#N/A</v>
      </c>
      <c r="L160" s="208" t="e">
        <f>VLOOKUP(L$3,'Tab. 8 Eingliederungshilfen'!$E$6:$O$204,8,FALSE)</f>
        <v>#N/A</v>
      </c>
      <c r="N160" s="208">
        <f>VLOOKUP(N$3,'Tab. 8 Eingliederungshilfen'!$E$6:$O$204,8,FALSE)</f>
        <v>152.27829672565491</v>
      </c>
    </row>
    <row r="161" spans="1:14">
      <c r="A161" s="353"/>
      <c r="B161" s="209" t="s">
        <v>3</v>
      </c>
      <c r="D161" s="208" t="e">
        <f>VLOOKUP(D$3,'Tab. 8 Eingliederungshilfen'!$E$6:$O$204,9,FALSE)</f>
        <v>#N/A</v>
      </c>
      <c r="F161" s="208" t="e">
        <f>VLOOKUP(F$3,'Tab. 8 Eingliederungshilfen'!$E$6:$O$204,9,FALSE)</f>
        <v>#N/A</v>
      </c>
      <c r="H161" s="208" t="e">
        <f>VLOOKUP(H$3,'Tab. 8 Eingliederungshilfen'!$E$6:$O$204,9,FALSE)</f>
        <v>#N/A</v>
      </c>
      <c r="J161" s="208" t="e">
        <f>VLOOKUP(J$3,'Tab. 8 Eingliederungshilfen'!$E$6:$O$204,9,FALSE)</f>
        <v>#N/A</v>
      </c>
      <c r="L161" s="208" t="e">
        <f>VLOOKUP(L$3,'Tab. 8 Eingliederungshilfen'!$E$6:$O$204,9,FALSE)</f>
        <v>#N/A</v>
      </c>
      <c r="N161" s="208">
        <f>VLOOKUP(N$3,'Tab. 8 Eingliederungshilfen'!$E$6:$O$204,9,FALSE)</f>
        <v>61.755784603970113</v>
      </c>
    </row>
    <row r="162" spans="1:14">
      <c r="A162" s="353"/>
      <c r="B162" s="209" t="s">
        <v>183</v>
      </c>
      <c r="D162" s="208" t="e">
        <f>VLOOKUP(D$3,'Tab. 8 Eingliederungshilfen'!$E$6:$O$204,10,FALSE)</f>
        <v>#N/A</v>
      </c>
      <c r="F162" s="208" t="e">
        <f>VLOOKUP(F$3,'Tab. 8 Eingliederungshilfen'!$E$6:$O$204,10,FALSE)</f>
        <v>#N/A</v>
      </c>
      <c r="H162" s="208" t="e">
        <f>VLOOKUP(H$3,'Tab. 8 Eingliederungshilfen'!$E$6:$O$204,10,FALSE)</f>
        <v>#N/A</v>
      </c>
      <c r="J162" s="208" t="e">
        <f>VLOOKUP(J$3,'Tab. 8 Eingliederungshilfen'!$E$6:$O$204,10,FALSE)</f>
        <v>#N/A</v>
      </c>
      <c r="L162" s="208" t="e">
        <f>VLOOKUP(L$3,'Tab. 8 Eingliederungshilfen'!$E$6:$O$204,10,FALSE)</f>
        <v>#N/A</v>
      </c>
      <c r="N162" s="208">
        <f>VLOOKUP(N$3,'Tab. 8 Eingliederungshilfen'!$E$6:$O$204,10,FALSE)</f>
        <v>92.601343262893948</v>
      </c>
    </row>
    <row r="163" spans="1:14">
      <c r="A163" s="353"/>
      <c r="B163" s="209" t="s">
        <v>191</v>
      </c>
      <c r="D163" s="208" t="e">
        <f>VLOOKUP(D$3,'Tab. 8 Eingliederungshilfen'!$E$6:$O$204,11,FALSE)</f>
        <v>#N/A</v>
      </c>
      <c r="F163" s="208" t="e">
        <f>VLOOKUP(F$3,'Tab. 8 Eingliederungshilfen'!$E$6:$O$204,11,FALSE)</f>
        <v>#N/A</v>
      </c>
      <c r="H163" s="208" t="e">
        <f>VLOOKUP(H$3,'Tab. 8 Eingliederungshilfen'!$E$6:$O$204,11,FALSE)</f>
        <v>#N/A</v>
      </c>
      <c r="J163" s="208" t="e">
        <f>VLOOKUP(J$3,'Tab. 8 Eingliederungshilfen'!$E$6:$O$204,11,FALSE)</f>
        <v>#N/A</v>
      </c>
      <c r="L163" s="208" t="e">
        <f>VLOOKUP(L$3,'Tab. 8 Eingliederungshilfen'!$E$6:$O$204,11,FALSE)</f>
        <v>#N/A</v>
      </c>
      <c r="N163" s="208">
        <f>VLOOKUP(N$3,'Tab. 8 Eingliederungshilfen'!$E$6:$O$204,11,FALSE)</f>
        <v>113.86576071605342</v>
      </c>
    </row>
    <row r="166" spans="1:14">
      <c r="A166" s="354" t="s">
        <v>421</v>
      </c>
      <c r="B166" s="354"/>
      <c r="C166" s="354"/>
      <c r="D166" s="354"/>
      <c r="E166" s="354"/>
      <c r="F166" s="354"/>
      <c r="G166" s="354"/>
      <c r="H166" s="354"/>
      <c r="I166" s="354"/>
      <c r="J166" s="354"/>
      <c r="K166" s="354"/>
      <c r="L166" s="354"/>
      <c r="M166" s="354"/>
      <c r="N166" s="354"/>
    </row>
    <row r="167" spans="1:14">
      <c r="A167" s="354"/>
      <c r="B167" s="354"/>
      <c r="C167" s="354"/>
      <c r="D167" s="354"/>
      <c r="E167" s="354"/>
      <c r="F167" s="354"/>
      <c r="G167" s="354"/>
      <c r="H167" s="354"/>
      <c r="I167" s="354"/>
      <c r="J167" s="354"/>
      <c r="K167" s="354"/>
      <c r="L167" s="354"/>
      <c r="M167" s="354"/>
      <c r="N167" s="354"/>
    </row>
    <row r="169" spans="1:14">
      <c r="A169" s="352" t="s">
        <v>349</v>
      </c>
      <c r="B169" s="352"/>
      <c r="D169" s="210" t="e">
        <f>VLOOKUP(D$3,'Tab. 9  Lebenslagen'!$E$7:$J$205,2,FALSE)</f>
        <v>#N/A</v>
      </c>
      <c r="F169" s="210" t="e">
        <f>VLOOKUP(F$3,'Tab. 9  Lebenslagen'!$E$7:$J$205,2,FALSE)</f>
        <v>#N/A</v>
      </c>
      <c r="H169" s="210" t="e">
        <f>VLOOKUP(H$3,'Tab. 9  Lebenslagen'!$E$7:$J$205,2,FALSE)</f>
        <v>#N/A</v>
      </c>
      <c r="J169" s="210" t="e">
        <f>VLOOKUP(J$3,'Tab. 9  Lebenslagen'!$E$7:$J$205,2,FALSE)</f>
        <v>#N/A</v>
      </c>
      <c r="L169" s="210" t="e">
        <f>VLOOKUP(L$3,'Tab. 9  Lebenslagen'!$E$7:$J$205,2,FALSE)</f>
        <v>#N/A</v>
      </c>
      <c r="N169" s="210">
        <f>VLOOKUP(N$3,'Tab. 9  Lebenslagen'!$E$7:$J$205,2,FALSE)</f>
        <v>48940</v>
      </c>
    </row>
    <row r="171" spans="1:14">
      <c r="A171" s="206" t="s">
        <v>350</v>
      </c>
      <c r="B171" s="209" t="s">
        <v>351</v>
      </c>
      <c r="D171" s="210" t="e">
        <f>VLOOKUP(D$3,'Tab. 9  Lebenslagen'!$E$7:$J$205,3,FALSE)</f>
        <v>#N/A</v>
      </c>
      <c r="F171" s="210" t="e">
        <f>VLOOKUP(F$3,'Tab. 9  Lebenslagen'!$E$7:$J$205,3,FALSE)</f>
        <v>#N/A</v>
      </c>
      <c r="H171" s="210" t="e">
        <f>VLOOKUP(H$3,'Tab. 9  Lebenslagen'!$E$7:$J$205,3,FALSE)</f>
        <v>#N/A</v>
      </c>
      <c r="J171" s="210" t="e">
        <f>VLOOKUP(J$3,'Tab. 9  Lebenslagen'!$E$7:$J$205,3,FALSE)</f>
        <v>#N/A</v>
      </c>
      <c r="L171" s="210" t="e">
        <f>VLOOKUP(L$3,'Tab. 9  Lebenslagen'!$E$7:$J$205,3,FALSE)</f>
        <v>#N/A</v>
      </c>
      <c r="N171" s="210">
        <f>VLOOKUP(N$3,'Tab. 9  Lebenslagen'!$E$7:$J$205,3,FALSE)</f>
        <v>47.388639149979568</v>
      </c>
    </row>
    <row r="172" spans="1:14">
      <c r="B172" s="207" t="s">
        <v>185</v>
      </c>
      <c r="D172" s="210" t="e">
        <f>VLOOKUP(D$3,'Tab. 9  Lebenslagen'!$E$7:$J$205,4,FALSE)</f>
        <v>#N/A</v>
      </c>
      <c r="F172" s="210" t="e">
        <f>VLOOKUP(F$3,'Tab. 9  Lebenslagen'!$E$7:$J$205,4,FALSE)</f>
        <v>#N/A</v>
      </c>
      <c r="H172" s="210" t="e">
        <f>VLOOKUP(H$3,'Tab. 9  Lebenslagen'!$E$7:$J$205,4,FALSE)</f>
        <v>#N/A</v>
      </c>
      <c r="J172" s="210" t="e">
        <f>VLOOKUP(J$3,'Tab. 9  Lebenslagen'!$E$7:$J$205,4,FALSE)</f>
        <v>#N/A</v>
      </c>
      <c r="L172" s="210" t="e">
        <f>VLOOKUP(L$3,'Tab. 9  Lebenslagen'!$E$7:$J$205,4,FALSE)</f>
        <v>#N/A</v>
      </c>
      <c r="N172" s="210">
        <f>VLOOKUP(N$3,'Tab. 9  Lebenslagen'!$E$7:$J$205,4,FALSE)</f>
        <v>39.848794442174089</v>
      </c>
    </row>
    <row r="173" spans="1:14">
      <c r="B173" s="207" t="s">
        <v>186</v>
      </c>
      <c r="D173" s="210" t="e">
        <f>VLOOKUP(D$3,'Tab. 9  Lebenslagen'!$E$7:$J$205,5,FALSE)</f>
        <v>#N/A</v>
      </c>
      <c r="F173" s="210" t="e">
        <f>VLOOKUP(F$3,'Tab. 9  Lebenslagen'!$E$7:$J$205,5,FALSE)</f>
        <v>#N/A</v>
      </c>
      <c r="H173" s="210" t="e">
        <f>VLOOKUP(H$3,'Tab. 9  Lebenslagen'!$E$7:$J$205,5,FALSE)</f>
        <v>#N/A</v>
      </c>
      <c r="J173" s="210" t="e">
        <f>VLOOKUP(J$3,'Tab. 9  Lebenslagen'!$E$7:$J$205,5,FALSE)</f>
        <v>#N/A</v>
      </c>
      <c r="L173" s="210" t="e">
        <f>VLOOKUP(L$3,'Tab. 9  Lebenslagen'!$E$7:$J$205,5,FALSE)</f>
        <v>#N/A</v>
      </c>
      <c r="N173" s="210">
        <f>VLOOKUP(N$3,'Tab. 9  Lebenslagen'!$E$7:$J$205,5,FALSE)</f>
        <v>25.782590927666533</v>
      </c>
    </row>
    <row r="174" spans="1:14">
      <c r="B174" s="207" t="s">
        <v>187</v>
      </c>
      <c r="D174" s="210" t="e">
        <f>VLOOKUP(D$3,'Tab. 9  Lebenslagen'!$E$7:$J$205,6,FALSE)</f>
        <v>#N/A</v>
      </c>
      <c r="F174" s="210" t="e">
        <f>VLOOKUP(F$3,'Tab. 9  Lebenslagen'!$E$7:$J$205,6,FALSE)</f>
        <v>#N/A</v>
      </c>
      <c r="H174" s="210" t="e">
        <f>VLOOKUP(H$3,'Tab. 9  Lebenslagen'!$E$7:$J$205,6,FALSE)</f>
        <v>#N/A</v>
      </c>
      <c r="J174" s="210" t="e">
        <f>VLOOKUP(J$3,'Tab. 9  Lebenslagen'!$E$7:$J$205,6,FALSE)</f>
        <v>#N/A</v>
      </c>
      <c r="L174" s="210" t="e">
        <f>VLOOKUP(L$3,'Tab. 9  Lebenslagen'!$E$7:$J$205,6,FALSE)</f>
        <v>#N/A</v>
      </c>
      <c r="N174" s="210">
        <f>VLOOKUP(N$3,'Tab. 9  Lebenslagen'!$E$7:$J$205,6,FALSE)</f>
        <v>57.805476093175315</v>
      </c>
    </row>
    <row r="177" spans="1:14">
      <c r="A177" s="354" t="s">
        <v>422</v>
      </c>
      <c r="B177" s="354"/>
      <c r="C177" s="354"/>
      <c r="D177" s="354"/>
      <c r="E177" s="354"/>
      <c r="F177" s="354"/>
      <c r="G177" s="354"/>
      <c r="H177" s="354"/>
      <c r="I177" s="354"/>
      <c r="J177" s="354"/>
      <c r="K177" s="354"/>
      <c r="L177" s="354"/>
      <c r="M177" s="354"/>
      <c r="N177" s="354"/>
    </row>
    <row r="178" spans="1:14">
      <c r="A178" s="354"/>
      <c r="B178" s="354"/>
      <c r="C178" s="354"/>
      <c r="D178" s="354"/>
      <c r="E178" s="354"/>
      <c r="F178" s="354"/>
      <c r="G178" s="354"/>
      <c r="H178" s="354"/>
      <c r="I178" s="354"/>
      <c r="J178" s="354"/>
      <c r="K178" s="354"/>
      <c r="L178" s="354"/>
      <c r="M178" s="354"/>
      <c r="N178" s="354"/>
    </row>
    <row r="180" spans="1:14">
      <c r="A180" s="353" t="s">
        <v>352</v>
      </c>
      <c r="B180" s="207" t="s">
        <v>217</v>
      </c>
      <c r="C180" s="207"/>
      <c r="D180" s="208" t="e">
        <f>VLOOKUP(D$3,'Tab. 10 Dauer und Intensität'!$E$6:$K$204,2,FALSE)</f>
        <v>#N/A</v>
      </c>
      <c r="F180" s="208" t="e">
        <f>VLOOKUP(F$3,'Tab. 10 Dauer und Intensität'!$E$6:$K$204,2,FALSE)</f>
        <v>#N/A</v>
      </c>
      <c r="H180" s="208" t="e">
        <f>VLOOKUP(H$3,'Tab. 10 Dauer und Intensität'!$E$6:$K$204,2,FALSE)</f>
        <v>#N/A</v>
      </c>
      <c r="J180" s="215" t="e">
        <f>VLOOKUP(J$3,'Tab. 10 Dauer und Intensität'!$E$6:$K$204,2,FALSE)</f>
        <v>#N/A</v>
      </c>
      <c r="L180" s="208" t="e">
        <f>VLOOKUP(L$3,'Tab. 10 Dauer und Intensität'!$E$6:$K$204,2,FALSE)</f>
        <v>#N/A</v>
      </c>
      <c r="N180" s="208">
        <f>VLOOKUP(N$3,'Tab. 10 Dauer und Intensität'!$E$6:$K$204,2,FALSE)</f>
        <v>5100</v>
      </c>
    </row>
    <row r="181" spans="1:14">
      <c r="A181" s="353"/>
      <c r="B181" s="207" t="s">
        <v>353</v>
      </c>
      <c r="C181" s="207"/>
      <c r="D181" s="208" t="e">
        <f>VLOOKUP(D$3,'Tab. 10 Dauer und Intensität'!$E$6:$K$204,3,FALSE)</f>
        <v>#N/A</v>
      </c>
      <c r="F181" s="208" t="e">
        <f>VLOOKUP(F$3,'Tab. 10 Dauer und Intensität'!$E$6:$K$204,3,FALSE)</f>
        <v>#N/A</v>
      </c>
      <c r="H181" s="208" t="e">
        <f>VLOOKUP(H$3,'Tab. 10 Dauer und Intensität'!$E$6:$K$204,3,FALSE)</f>
        <v>#N/A</v>
      </c>
      <c r="J181" s="215" t="e">
        <f>VLOOKUP(J$3,'Tab. 10 Dauer und Intensität'!$E$6:$K$204,3,FALSE)</f>
        <v>#N/A</v>
      </c>
      <c r="L181" s="215" t="e">
        <f>VLOOKUP(L$3,'Tab. 10 Dauer und Intensität'!$E$6:$K$204,3,FALSE)</f>
        <v>#N/A</v>
      </c>
      <c r="N181" s="215">
        <f>VLOOKUP(N$3,'Tab. 10 Dauer und Intensität'!$E$6:$K$204,3,FALSE)</f>
        <v>0</v>
      </c>
    </row>
    <row r="183" spans="1:14">
      <c r="A183" s="353" t="s">
        <v>354</v>
      </c>
      <c r="B183" s="207" t="s">
        <v>217</v>
      </c>
      <c r="D183" s="208" t="e">
        <f>VLOOKUP(D$3,'Tab. 10 Dauer und Intensität'!$E$6:$K$204,4,FALSE)</f>
        <v>#N/A</v>
      </c>
      <c r="F183" s="208" t="e">
        <f>VLOOKUP(F$3,'Tab. 10 Dauer und Intensität'!$E$6:$K$204,4,FALSE)</f>
        <v>#N/A</v>
      </c>
      <c r="H183" s="208" t="e">
        <f>VLOOKUP(H$3,'Tab. 10 Dauer und Intensität'!$E$6:$K$204,4,FALSE)</f>
        <v>#N/A</v>
      </c>
      <c r="J183" s="215" t="e">
        <f>VLOOKUP(J$3,'Tab. 10 Dauer und Intensität'!$E$6:$K$204,4,FALSE)</f>
        <v>#N/A</v>
      </c>
      <c r="L183" s="208" t="e">
        <f>VLOOKUP(L$3,'Tab. 10 Dauer und Intensität'!$E$6:$K$204,4,FALSE)</f>
        <v>#N/A</v>
      </c>
      <c r="N183" s="208">
        <f>VLOOKUP(N$3,'Tab. 10 Dauer und Intensität'!$E$6:$K$204,4,FALSE)</f>
        <v>14036</v>
      </c>
    </row>
    <row r="184" spans="1:14">
      <c r="A184" s="353"/>
      <c r="B184" s="207" t="s">
        <v>353</v>
      </c>
      <c r="D184" s="208" t="e">
        <f>VLOOKUP(D$3,'Tab. 10 Dauer und Intensität'!$E$6:$K$204,5,FALSE)</f>
        <v>#N/A</v>
      </c>
      <c r="F184" s="208" t="e">
        <f>VLOOKUP(F$3,'Tab. 10 Dauer und Intensität'!$E$6:$K$204,5,FALSE)</f>
        <v>#N/A</v>
      </c>
      <c r="H184" s="208" t="e">
        <f>VLOOKUP(H$3,'Tab. 10 Dauer und Intensität'!$E$6:$K$204,5,FALSE)</f>
        <v>#N/A</v>
      </c>
      <c r="J184" s="215" t="e">
        <f>VLOOKUP(J$3,'Tab. 10 Dauer und Intensität'!$E$6:$K$204,5,FALSE)</f>
        <v>#N/A</v>
      </c>
      <c r="L184" s="215" t="e">
        <f>VLOOKUP(L$3,'Tab. 10 Dauer und Intensität'!$E$6:$K$204,5,FALSE)</f>
        <v>#N/A</v>
      </c>
      <c r="N184" s="215">
        <f>VLOOKUP(N$3,'Tab. 10 Dauer und Intensität'!$E$6:$K$204,5,FALSE)</f>
        <v>0</v>
      </c>
    </row>
    <row r="186" spans="1:14">
      <c r="A186" s="353" t="s">
        <v>355</v>
      </c>
      <c r="B186" s="207" t="s">
        <v>217</v>
      </c>
      <c r="C186" s="207"/>
      <c r="D186" s="208" t="e">
        <f>VLOOKUP(D$3,'Tab. 10 Dauer und Intensität'!$E$6:$K$204,6,FALSE)</f>
        <v>#N/A</v>
      </c>
      <c r="F186" s="208" t="e">
        <f>VLOOKUP(F$3,'Tab. 10 Dauer und Intensität'!$E$6:$K$204,6,FALSE)</f>
        <v>#N/A</v>
      </c>
      <c r="H186" s="208" t="e">
        <f>VLOOKUP(H$3,'Tab. 10 Dauer und Intensität'!$E$6:$K$204,6,FALSE)</f>
        <v>#N/A</v>
      </c>
      <c r="J186" s="215" t="e">
        <f>VLOOKUP(J$3,'Tab. 10 Dauer und Intensität'!$E$6:$K$204,6,FALSE)</f>
        <v>#N/A</v>
      </c>
      <c r="L186" s="208" t="e">
        <f>VLOOKUP(L$3,'Tab. 10 Dauer und Intensität'!$E$6:$K$204,6,FALSE)</f>
        <v>#N/A</v>
      </c>
      <c r="N186" s="208">
        <f>VLOOKUP(N$3,'Tab. 10 Dauer und Intensität'!$E$6:$K$204,6,FALSE)</f>
        <v>36499</v>
      </c>
    </row>
    <row r="187" spans="1:14" ht="14.25" customHeight="1">
      <c r="A187" s="353"/>
      <c r="B187" s="207" t="s">
        <v>356</v>
      </c>
      <c r="C187" s="207"/>
      <c r="D187" s="208" t="e">
        <f>VLOOKUP(D$3,'Tab. 10 Dauer und Intensität'!$E$6:$K$204,7,FALSE)</f>
        <v>#N/A</v>
      </c>
      <c r="F187" s="208" t="e">
        <f>VLOOKUP(F$3,'Tab. 10 Dauer und Intensität'!$E$6:$K$204,7,FALSE)</f>
        <v>#N/A</v>
      </c>
      <c r="H187" s="208" t="e">
        <f>VLOOKUP(H$3,'Tab. 10 Dauer und Intensität'!$E$6:$K$204,7,FALSE)</f>
        <v>#N/A</v>
      </c>
      <c r="J187" s="215" t="e">
        <f>VLOOKUP(J$3,'Tab. 10 Dauer und Intensität'!$E$6:$K$204,7,FALSE)</f>
        <v>#N/A</v>
      </c>
      <c r="L187" s="215" t="e">
        <f>VLOOKUP(L$3,'Tab. 10 Dauer und Intensität'!$E$6:$K$204,7,FALSE)</f>
        <v>#N/A</v>
      </c>
      <c r="N187" s="215">
        <f>VLOOKUP(N$3,'Tab. 10 Dauer und Intensität'!$E$6:$K$204,7,FALSE)</f>
        <v>0</v>
      </c>
    </row>
    <row r="190" spans="1:14">
      <c r="A190" s="354"/>
      <c r="B190" s="354"/>
      <c r="C190" s="354"/>
      <c r="D190" s="354"/>
      <c r="E190" s="354"/>
      <c r="F190" s="354"/>
      <c r="G190" s="354"/>
      <c r="H190" s="354"/>
      <c r="I190" s="354"/>
      <c r="J190" s="354"/>
      <c r="K190" s="354"/>
      <c r="L190" s="354"/>
      <c r="M190" s="354"/>
      <c r="N190" s="354"/>
    </row>
    <row r="191" spans="1:14">
      <c r="A191" s="354"/>
      <c r="B191" s="354"/>
      <c r="C191" s="354"/>
      <c r="D191" s="354"/>
      <c r="E191" s="354"/>
      <c r="F191" s="354"/>
      <c r="G191" s="354"/>
      <c r="H191" s="354"/>
      <c r="I191" s="354"/>
      <c r="J191" s="354"/>
      <c r="K191" s="354"/>
      <c r="L191" s="354"/>
      <c r="M191" s="354"/>
      <c r="N191" s="354"/>
    </row>
  </sheetData>
  <sheetProtection algorithmName="SHA-512" hashValue="asNmAtxepNxo8F1Irvn9lNsG0mRphZyBL/MQWzbBsvOS7Lv5v2efDakVBYqMwoklU08Bp+eEtVMySw+iZrzuBQ==" saltValue="qAKFKqTC++CVvdLuskjN4g==" spinCount="100000" sheet="1" objects="1" scenarios="1"/>
  <mergeCells count="49">
    <mergeCell ref="A37:A39"/>
    <mergeCell ref="F1:N1"/>
    <mergeCell ref="A13:N13"/>
    <mergeCell ref="A17:A22"/>
    <mergeCell ref="A24:A26"/>
    <mergeCell ref="A28:A35"/>
    <mergeCell ref="A1:B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129:A131"/>
    <mergeCell ref="A134:N135"/>
    <mergeCell ref="A137:A141"/>
    <mergeCell ref="A143:A147"/>
    <mergeCell ref="A121:A123"/>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58:B58"/>
    <mergeCell ref="A59:B59"/>
    <mergeCell ref="A61:B61"/>
    <mergeCell ref="A62:B62"/>
    <mergeCell ref="A63:B63"/>
    <mergeCell ref="A60:B60"/>
  </mergeCells>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35"/>
  <sheetViews>
    <sheetView zoomScale="80" zoomScaleNormal="80" workbookViewId="0">
      <selection activeCell="A2" sqref="A2"/>
    </sheetView>
  </sheetViews>
  <sheetFormatPr baseColWidth="10" defaultRowHeight="12.75"/>
  <cols>
    <col min="1" max="1" width="11.42578125" style="34"/>
  </cols>
  <sheetData>
    <row r="1" spans="1:16" s="34" customFormat="1" ht="18.75">
      <c r="A1" s="92" t="s">
        <v>236</v>
      </c>
      <c r="B1" s="35"/>
      <c r="C1" s="35"/>
      <c r="D1" s="35"/>
      <c r="E1" s="35"/>
      <c r="F1" s="35"/>
      <c r="G1" s="35"/>
      <c r="H1" s="35"/>
      <c r="I1" s="35"/>
      <c r="J1" s="35"/>
      <c r="K1" s="35"/>
      <c r="L1" s="35"/>
    </row>
    <row r="2" spans="1:16" s="34" customFormat="1" ht="18.75">
      <c r="A2" s="92" t="s">
        <v>412</v>
      </c>
      <c r="B2" s="35"/>
      <c r="C2" s="35"/>
      <c r="D2" s="35"/>
      <c r="E2" s="35"/>
      <c r="F2" s="35"/>
      <c r="G2" s="35"/>
      <c r="H2" s="35"/>
      <c r="I2" s="35"/>
      <c r="J2" s="35"/>
      <c r="K2" s="35"/>
      <c r="L2" s="35"/>
    </row>
    <row r="3" spans="1:16" s="34" customFormat="1" ht="18">
      <c r="A3" s="48"/>
    </row>
    <row r="4" spans="1:16" ht="15.75">
      <c r="A4" s="47" t="s">
        <v>225</v>
      </c>
    </row>
    <row r="7" spans="1:16" ht="14.25" customHeight="1">
      <c r="A7" s="217" t="s">
        <v>227</v>
      </c>
      <c r="B7" s="363" t="s">
        <v>301</v>
      </c>
      <c r="C7" s="363"/>
      <c r="D7" s="363"/>
      <c r="E7" s="363"/>
      <c r="F7" s="363"/>
      <c r="G7" s="363"/>
      <c r="H7" s="363"/>
      <c r="I7" s="363"/>
      <c r="J7" s="363"/>
      <c r="K7" s="363"/>
      <c r="L7" s="363"/>
      <c r="M7" s="363"/>
      <c r="N7" s="363"/>
      <c r="O7" s="363"/>
    </row>
    <row r="8" spans="1:16" s="34" customFormat="1" ht="14.25" customHeight="1">
      <c r="A8" s="53"/>
      <c r="B8" s="363"/>
      <c r="C8" s="363"/>
      <c r="D8" s="363"/>
      <c r="E8" s="363"/>
      <c r="F8" s="363"/>
      <c r="G8" s="363"/>
      <c r="H8" s="363"/>
      <c r="I8" s="363"/>
      <c r="J8" s="363"/>
      <c r="K8" s="363"/>
      <c r="L8" s="363"/>
      <c r="M8" s="363"/>
      <c r="N8" s="363"/>
      <c r="O8" s="363"/>
    </row>
    <row r="9" spans="1:16" ht="14.25" customHeight="1">
      <c r="A9" s="217" t="s">
        <v>228</v>
      </c>
      <c r="B9" s="95" t="s">
        <v>393</v>
      </c>
      <c r="C9" s="94"/>
      <c r="D9" s="94"/>
      <c r="E9" s="94"/>
      <c r="F9" s="94"/>
      <c r="G9" s="94"/>
      <c r="H9" s="94"/>
      <c r="I9" s="94"/>
      <c r="J9" s="94"/>
      <c r="K9" s="94"/>
      <c r="L9" s="94"/>
      <c r="M9" s="94"/>
      <c r="N9" s="94"/>
      <c r="O9" s="94"/>
    </row>
    <row r="10" spans="1:16" ht="12.75" customHeight="1">
      <c r="A10" s="217" t="s">
        <v>300</v>
      </c>
      <c r="B10" s="363" t="s">
        <v>394</v>
      </c>
      <c r="C10" s="363"/>
      <c r="D10" s="363"/>
      <c r="E10" s="363"/>
      <c r="F10" s="363"/>
      <c r="G10" s="363"/>
      <c r="H10" s="363"/>
      <c r="I10" s="363"/>
      <c r="J10" s="363"/>
      <c r="K10" s="363"/>
      <c r="L10" s="363"/>
      <c r="M10" s="363"/>
      <c r="N10" s="363"/>
      <c r="O10" s="363"/>
      <c r="P10" s="168"/>
    </row>
    <row r="11" spans="1:16" ht="13.5" customHeight="1">
      <c r="A11" s="52"/>
      <c r="B11" s="363"/>
      <c r="C11" s="363"/>
      <c r="D11" s="363"/>
      <c r="E11" s="363"/>
      <c r="F11" s="363"/>
      <c r="G11" s="363"/>
      <c r="H11" s="363"/>
      <c r="I11" s="363"/>
      <c r="J11" s="363"/>
      <c r="K11" s="363"/>
      <c r="L11" s="363"/>
      <c r="M11" s="363"/>
      <c r="N11" s="363"/>
      <c r="O11" s="363"/>
      <c r="P11" s="168"/>
    </row>
    <row r="12" spans="1:16" s="34" customFormat="1" ht="17.25" customHeight="1">
      <c r="A12" s="52"/>
      <c r="B12" s="363"/>
      <c r="C12" s="363"/>
      <c r="D12" s="363"/>
      <c r="E12" s="363"/>
      <c r="F12" s="363"/>
      <c r="G12" s="363"/>
      <c r="H12" s="363"/>
      <c r="I12" s="363"/>
      <c r="J12" s="363"/>
      <c r="K12" s="363"/>
      <c r="L12" s="363"/>
      <c r="M12" s="363"/>
      <c r="N12" s="363"/>
      <c r="O12" s="363"/>
      <c r="P12" s="168"/>
    </row>
    <row r="13" spans="1:16" s="34" customFormat="1" ht="15" customHeight="1">
      <c r="A13" s="217" t="s">
        <v>299</v>
      </c>
      <c r="B13" s="363" t="s">
        <v>395</v>
      </c>
      <c r="C13" s="363"/>
      <c r="D13" s="363"/>
      <c r="E13" s="363"/>
      <c r="F13" s="363"/>
      <c r="G13" s="363"/>
      <c r="H13" s="363"/>
      <c r="I13" s="363"/>
      <c r="J13" s="363"/>
      <c r="K13" s="363"/>
      <c r="L13" s="363"/>
      <c r="M13" s="363"/>
      <c r="N13" s="363"/>
      <c r="O13" s="363"/>
    </row>
    <row r="14" spans="1:16" s="34" customFormat="1" ht="13.5" customHeight="1">
      <c r="A14" s="53"/>
      <c r="B14" s="363"/>
      <c r="C14" s="363"/>
      <c r="D14" s="363"/>
      <c r="E14" s="363"/>
      <c r="F14" s="363"/>
      <c r="G14" s="363"/>
      <c r="H14" s="363"/>
      <c r="I14" s="363"/>
      <c r="J14" s="363"/>
      <c r="K14" s="363"/>
      <c r="L14" s="363"/>
      <c r="M14" s="363"/>
      <c r="N14" s="363"/>
      <c r="O14" s="363"/>
    </row>
    <row r="15" spans="1:16" s="34" customFormat="1" ht="18.75" customHeight="1">
      <c r="A15" s="53"/>
      <c r="B15" s="363"/>
      <c r="C15" s="363"/>
      <c r="D15" s="363"/>
      <c r="E15" s="363"/>
      <c r="F15" s="363"/>
      <c r="G15" s="363"/>
      <c r="H15" s="363"/>
      <c r="I15" s="363"/>
      <c r="J15" s="363"/>
      <c r="K15" s="363"/>
      <c r="L15" s="363"/>
      <c r="M15" s="363"/>
      <c r="N15" s="363"/>
      <c r="O15" s="363"/>
    </row>
    <row r="16" spans="1:16">
      <c r="A16" s="217" t="s">
        <v>229</v>
      </c>
      <c r="B16" s="363" t="s">
        <v>396</v>
      </c>
      <c r="C16" s="364"/>
      <c r="D16" s="364"/>
      <c r="E16" s="364"/>
      <c r="F16" s="364"/>
      <c r="G16" s="364"/>
      <c r="H16" s="364"/>
      <c r="I16" s="364"/>
      <c r="J16" s="364"/>
      <c r="K16" s="364"/>
      <c r="L16" s="364"/>
      <c r="M16" s="364"/>
      <c r="N16" s="364"/>
      <c r="O16" s="364"/>
    </row>
    <row r="17" spans="1:28">
      <c r="A17" s="52"/>
      <c r="B17" s="364"/>
      <c r="C17" s="364"/>
      <c r="D17" s="364"/>
      <c r="E17" s="364"/>
      <c r="F17" s="364"/>
      <c r="G17" s="364"/>
      <c r="H17" s="364"/>
      <c r="I17" s="364"/>
      <c r="J17" s="364"/>
      <c r="K17" s="364"/>
      <c r="L17" s="364"/>
      <c r="M17" s="364"/>
      <c r="N17" s="364"/>
      <c r="O17" s="364"/>
    </row>
    <row r="18" spans="1:28" ht="19.5" customHeight="1">
      <c r="A18" s="52"/>
      <c r="B18" s="364"/>
      <c r="C18" s="364"/>
      <c r="D18" s="364"/>
      <c r="E18" s="364"/>
      <c r="F18" s="364"/>
      <c r="G18" s="364"/>
      <c r="H18" s="364"/>
      <c r="I18" s="364"/>
      <c r="J18" s="364"/>
      <c r="K18" s="364"/>
      <c r="L18" s="364"/>
      <c r="M18" s="364"/>
      <c r="N18" s="364"/>
      <c r="O18" s="364"/>
    </row>
    <row r="19" spans="1:28">
      <c r="A19" s="217" t="s">
        <v>230</v>
      </c>
      <c r="B19" s="363" t="s">
        <v>397</v>
      </c>
      <c r="C19" s="364"/>
      <c r="D19" s="364"/>
      <c r="E19" s="364"/>
      <c r="F19" s="364"/>
      <c r="G19" s="364"/>
      <c r="H19" s="364"/>
      <c r="I19" s="364"/>
      <c r="J19" s="364"/>
      <c r="K19" s="364"/>
      <c r="L19" s="364"/>
      <c r="M19" s="364"/>
      <c r="N19" s="364"/>
      <c r="O19" s="364"/>
    </row>
    <row r="20" spans="1:28">
      <c r="A20" s="52"/>
      <c r="B20" s="364"/>
      <c r="C20" s="364"/>
      <c r="D20" s="364"/>
      <c r="E20" s="364"/>
      <c r="F20" s="364"/>
      <c r="G20" s="364"/>
      <c r="H20" s="364"/>
      <c r="I20" s="364"/>
      <c r="J20" s="364"/>
      <c r="K20" s="364"/>
      <c r="L20" s="364"/>
      <c r="M20" s="364"/>
      <c r="N20" s="364"/>
      <c r="O20" s="364"/>
    </row>
    <row r="21" spans="1:28" ht="19.5" customHeight="1">
      <c r="A21" s="52"/>
      <c r="B21" s="364"/>
      <c r="C21" s="364"/>
      <c r="D21" s="364"/>
      <c r="E21" s="364"/>
      <c r="F21" s="364"/>
      <c r="G21" s="364"/>
      <c r="H21" s="364"/>
      <c r="I21" s="364"/>
      <c r="J21" s="364"/>
      <c r="K21" s="364"/>
      <c r="L21" s="364"/>
      <c r="M21" s="364"/>
      <c r="N21" s="364"/>
      <c r="O21" s="364"/>
    </row>
    <row r="22" spans="1:28">
      <c r="A22" s="217" t="s">
        <v>231</v>
      </c>
      <c r="B22" s="363" t="s">
        <v>398</v>
      </c>
      <c r="C22" s="364"/>
      <c r="D22" s="364"/>
      <c r="E22" s="364"/>
      <c r="F22" s="364"/>
      <c r="G22" s="364"/>
      <c r="H22" s="364"/>
      <c r="I22" s="364"/>
      <c r="J22" s="364"/>
      <c r="K22" s="364"/>
      <c r="L22" s="364"/>
      <c r="M22" s="364"/>
      <c r="N22" s="364"/>
      <c r="O22" s="364"/>
    </row>
    <row r="23" spans="1:28">
      <c r="A23" s="52"/>
      <c r="B23" s="364"/>
      <c r="C23" s="364"/>
      <c r="D23" s="364"/>
      <c r="E23" s="364"/>
      <c r="F23" s="364"/>
      <c r="G23" s="364"/>
      <c r="H23" s="364"/>
      <c r="I23" s="364"/>
      <c r="J23" s="364"/>
      <c r="K23" s="364"/>
      <c r="L23" s="364"/>
      <c r="M23" s="364"/>
      <c r="N23" s="364"/>
      <c r="O23" s="364"/>
    </row>
    <row r="24" spans="1:28" ht="18.75" customHeight="1">
      <c r="A24" s="52"/>
      <c r="B24" s="364"/>
      <c r="C24" s="364"/>
      <c r="D24" s="364"/>
      <c r="E24" s="364"/>
      <c r="F24" s="364"/>
      <c r="G24" s="364"/>
      <c r="H24" s="364"/>
      <c r="I24" s="364"/>
      <c r="J24" s="364"/>
      <c r="K24" s="364"/>
      <c r="L24" s="364"/>
      <c r="M24" s="364"/>
      <c r="N24" s="364"/>
      <c r="O24" s="364"/>
    </row>
    <row r="25" spans="1:28">
      <c r="A25" s="217" t="s">
        <v>232</v>
      </c>
      <c r="B25" s="363" t="s">
        <v>399</v>
      </c>
      <c r="C25" s="364"/>
      <c r="D25" s="364"/>
      <c r="E25" s="364"/>
      <c r="F25" s="364"/>
      <c r="G25" s="364"/>
      <c r="H25" s="364"/>
      <c r="I25" s="364"/>
      <c r="J25" s="364"/>
      <c r="K25" s="364"/>
      <c r="L25" s="364"/>
      <c r="M25" s="364"/>
      <c r="N25" s="364"/>
      <c r="O25" s="364"/>
      <c r="P25" s="34"/>
      <c r="Q25" s="34"/>
      <c r="R25" s="34"/>
      <c r="S25" s="34"/>
      <c r="T25" s="34"/>
      <c r="U25" s="34"/>
      <c r="V25" s="34"/>
      <c r="W25" s="34"/>
      <c r="X25" s="34"/>
      <c r="Y25" s="34"/>
      <c r="Z25" s="34"/>
      <c r="AA25" s="34"/>
      <c r="AB25" s="34"/>
    </row>
    <row r="26" spans="1:28" ht="15.75" customHeight="1">
      <c r="A26" s="52"/>
      <c r="B26" s="364"/>
      <c r="C26" s="364"/>
      <c r="D26" s="364"/>
      <c r="E26" s="364"/>
      <c r="F26" s="364"/>
      <c r="G26" s="364"/>
      <c r="H26" s="364"/>
      <c r="I26" s="364"/>
      <c r="J26" s="364"/>
      <c r="K26" s="364"/>
      <c r="L26" s="364"/>
      <c r="M26" s="364"/>
      <c r="N26" s="364"/>
      <c r="O26" s="364"/>
      <c r="P26" s="34"/>
      <c r="Q26" s="34"/>
      <c r="R26" s="34"/>
      <c r="S26" s="34"/>
      <c r="T26" s="34"/>
      <c r="U26" s="34"/>
      <c r="V26" s="34"/>
      <c r="W26" s="34"/>
      <c r="X26" s="34"/>
      <c r="Y26" s="34"/>
      <c r="Z26" s="34"/>
      <c r="AA26" s="34"/>
      <c r="AB26" s="34"/>
    </row>
    <row r="27" spans="1:28">
      <c r="A27" s="218" t="s">
        <v>233</v>
      </c>
      <c r="B27" s="363" t="s">
        <v>400</v>
      </c>
      <c r="C27" s="364"/>
      <c r="D27" s="364"/>
      <c r="E27" s="364"/>
      <c r="F27" s="364"/>
      <c r="G27" s="364"/>
      <c r="H27" s="364"/>
      <c r="I27" s="364"/>
      <c r="J27" s="364"/>
      <c r="K27" s="364"/>
      <c r="L27" s="364"/>
      <c r="M27" s="364"/>
      <c r="N27" s="364"/>
      <c r="O27" s="364"/>
    </row>
    <row r="28" spans="1:28">
      <c r="B28" s="364"/>
      <c r="C28" s="364"/>
      <c r="D28" s="364"/>
      <c r="E28" s="364"/>
      <c r="F28" s="364"/>
      <c r="G28" s="364"/>
      <c r="H28" s="364"/>
      <c r="I28" s="364"/>
      <c r="J28" s="364"/>
      <c r="K28" s="364"/>
      <c r="L28" s="364"/>
      <c r="M28" s="364"/>
      <c r="N28" s="364"/>
      <c r="O28" s="364"/>
    </row>
    <row r="29" spans="1:28" ht="20.25" customHeight="1">
      <c r="B29" s="364"/>
      <c r="C29" s="364"/>
      <c r="D29" s="364"/>
      <c r="E29" s="364"/>
      <c r="F29" s="364"/>
      <c r="G29" s="364"/>
      <c r="H29" s="364"/>
      <c r="I29" s="364"/>
      <c r="J29" s="364"/>
      <c r="K29" s="364"/>
      <c r="L29" s="364"/>
      <c r="M29" s="364"/>
      <c r="N29" s="364"/>
      <c r="O29" s="364"/>
    </row>
    <row r="30" spans="1:28" ht="12.75" customHeight="1">
      <c r="A30" s="218" t="s">
        <v>234</v>
      </c>
      <c r="B30" s="363" t="s">
        <v>401</v>
      </c>
      <c r="C30" s="363"/>
      <c r="D30" s="363"/>
      <c r="E30" s="363"/>
      <c r="F30" s="363"/>
      <c r="G30" s="363"/>
      <c r="H30" s="363"/>
      <c r="I30" s="363"/>
      <c r="J30" s="363"/>
      <c r="K30" s="363"/>
      <c r="L30" s="363"/>
      <c r="M30" s="363"/>
      <c r="N30" s="363"/>
      <c r="O30" s="363"/>
    </row>
    <row r="31" spans="1:28" ht="15.75" customHeight="1">
      <c r="B31" s="363"/>
      <c r="C31" s="363"/>
      <c r="D31" s="363"/>
      <c r="E31" s="363"/>
      <c r="F31" s="363"/>
      <c r="G31" s="363"/>
      <c r="H31" s="363"/>
      <c r="I31" s="363"/>
      <c r="J31" s="363"/>
      <c r="K31" s="363"/>
      <c r="L31" s="363"/>
      <c r="M31" s="363"/>
      <c r="N31" s="363"/>
      <c r="O31" s="363"/>
    </row>
    <row r="32" spans="1:28">
      <c r="A32" s="218" t="s">
        <v>235</v>
      </c>
      <c r="B32" s="363" t="s">
        <v>402</v>
      </c>
      <c r="C32" s="364"/>
      <c r="D32" s="364"/>
      <c r="E32" s="364"/>
      <c r="F32" s="364"/>
      <c r="G32" s="364"/>
      <c r="H32" s="364"/>
      <c r="I32" s="364"/>
      <c r="J32" s="364"/>
      <c r="K32" s="364"/>
      <c r="L32" s="364"/>
      <c r="M32" s="364"/>
      <c r="N32" s="364"/>
      <c r="O32" s="364"/>
    </row>
    <row r="33" spans="1:15" ht="16.5" customHeight="1">
      <c r="B33" s="364"/>
      <c r="C33" s="364"/>
      <c r="D33" s="364"/>
      <c r="E33" s="364"/>
      <c r="F33" s="364"/>
      <c r="G33" s="364"/>
      <c r="H33" s="364"/>
      <c r="I33" s="364"/>
      <c r="J33" s="364"/>
      <c r="K33" s="364"/>
      <c r="L33" s="364"/>
      <c r="M33" s="364"/>
      <c r="N33" s="364"/>
      <c r="O33" s="364"/>
    </row>
    <row r="34" spans="1:15" s="35" customFormat="1" ht="12.75" customHeight="1">
      <c r="A34" s="219" t="s">
        <v>240</v>
      </c>
      <c r="B34" s="363" t="s">
        <v>403</v>
      </c>
      <c r="C34" s="364"/>
      <c r="D34" s="364"/>
      <c r="E34" s="364"/>
      <c r="F34" s="364"/>
      <c r="G34" s="364"/>
      <c r="H34" s="364"/>
      <c r="I34" s="364"/>
      <c r="J34" s="364"/>
      <c r="K34" s="364"/>
      <c r="L34" s="364"/>
      <c r="M34" s="364"/>
      <c r="N34" s="364"/>
      <c r="O34" s="364"/>
    </row>
    <row r="35" spans="1:15" s="35" customFormat="1" ht="18.75" customHeight="1">
      <c r="B35" s="364"/>
      <c r="C35" s="364"/>
      <c r="D35" s="364"/>
      <c r="E35" s="364"/>
      <c r="F35" s="364"/>
      <c r="G35" s="364"/>
      <c r="H35" s="364"/>
      <c r="I35" s="364"/>
      <c r="J35" s="364"/>
      <c r="K35" s="364"/>
      <c r="L35" s="364"/>
      <c r="M35" s="364"/>
      <c r="N35" s="364"/>
      <c r="O35" s="364"/>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F213"/>
  <sheetViews>
    <sheetView zoomScale="80" zoomScaleNormal="80" workbookViewId="0">
      <pane ySplit="5" topLeftCell="A15" activePane="bottomLeft" state="frozen"/>
      <selection pane="bottomLeft"/>
    </sheetView>
  </sheetViews>
  <sheetFormatPr baseColWidth="10" defaultRowHeight="12.75"/>
  <cols>
    <col min="1" max="1" width="14.5703125" customWidth="1"/>
    <col min="2" max="2" width="38" customWidth="1"/>
    <col min="3" max="3" width="11.42578125" customWidth="1"/>
    <col min="4" max="4" width="11.42578125" style="34" customWidth="1"/>
    <col min="5" max="7" width="11.42578125" customWidth="1"/>
  </cols>
  <sheetData>
    <row r="1" spans="1:6" s="34" customFormat="1" ht="18.75">
      <c r="A1" s="50" t="s">
        <v>296</v>
      </c>
    </row>
    <row r="2" spans="1:6" s="34" customFormat="1"/>
    <row r="3" spans="1:6" ht="12.75" customHeight="1">
      <c r="A3" s="369" t="s">
        <v>219</v>
      </c>
      <c r="B3" s="369" t="s">
        <v>326</v>
      </c>
      <c r="C3" s="369" t="s">
        <v>293</v>
      </c>
      <c r="D3" s="369" t="s">
        <v>307</v>
      </c>
      <c r="E3" s="369" t="s">
        <v>292</v>
      </c>
      <c r="F3" s="369" t="s">
        <v>223</v>
      </c>
    </row>
    <row r="4" spans="1:6" ht="12.75" customHeight="1">
      <c r="A4" s="370"/>
      <c r="B4" s="370" t="s">
        <v>221</v>
      </c>
      <c r="C4" s="370"/>
      <c r="D4" s="370"/>
      <c r="E4" s="370"/>
      <c r="F4" s="370"/>
    </row>
    <row r="5" spans="1:6" ht="45" customHeight="1">
      <c r="A5" s="371"/>
      <c r="B5" s="371" t="s">
        <v>222</v>
      </c>
      <c r="C5" s="371"/>
      <c r="D5" s="371"/>
      <c r="E5" s="371"/>
      <c r="F5" s="371"/>
    </row>
    <row r="6" spans="1:6">
      <c r="A6" s="55">
        <v>334000</v>
      </c>
      <c r="B6" s="56" t="s">
        <v>257</v>
      </c>
      <c r="C6" s="93">
        <v>3</v>
      </c>
      <c r="D6" s="93">
        <v>4</v>
      </c>
      <c r="E6" s="93">
        <v>2</v>
      </c>
      <c r="F6" s="93">
        <v>1</v>
      </c>
    </row>
    <row r="7" spans="1:6">
      <c r="A7" s="55">
        <v>334002</v>
      </c>
      <c r="B7" s="56" t="s">
        <v>249</v>
      </c>
      <c r="C7" s="93">
        <v>2</v>
      </c>
      <c r="D7" s="93">
        <v>2</v>
      </c>
      <c r="E7" s="93">
        <v>1</v>
      </c>
      <c r="F7" s="93">
        <v>1</v>
      </c>
    </row>
    <row r="8" spans="1:6">
      <c r="A8" s="55">
        <v>554004</v>
      </c>
      <c r="B8" s="56" t="s">
        <v>98</v>
      </c>
      <c r="C8" s="93">
        <v>6</v>
      </c>
      <c r="D8" s="93">
        <v>4</v>
      </c>
      <c r="E8" s="93">
        <v>3</v>
      </c>
      <c r="F8" s="93">
        <v>2</v>
      </c>
    </row>
    <row r="9" spans="1:6">
      <c r="A9" s="55">
        <v>570004</v>
      </c>
      <c r="B9" s="56" t="s">
        <v>118</v>
      </c>
      <c r="C9" s="93">
        <v>8</v>
      </c>
      <c r="D9" s="93">
        <v>2</v>
      </c>
      <c r="E9" s="93">
        <v>4</v>
      </c>
      <c r="F9" s="93">
        <v>2</v>
      </c>
    </row>
    <row r="10" spans="1:6">
      <c r="A10" s="55">
        <v>334004</v>
      </c>
      <c r="B10" s="56" t="s">
        <v>57</v>
      </c>
      <c r="C10" s="93">
        <v>4</v>
      </c>
      <c r="D10" s="93">
        <v>2</v>
      </c>
      <c r="E10" s="93">
        <v>3</v>
      </c>
      <c r="F10" s="93">
        <v>1</v>
      </c>
    </row>
    <row r="11" spans="1:6" ht="12.75" customHeight="1">
      <c r="A11" s="55">
        <v>962004</v>
      </c>
      <c r="B11" s="56" t="s">
        <v>149</v>
      </c>
      <c r="C11" s="93">
        <v>4</v>
      </c>
      <c r="D11" s="93">
        <v>2</v>
      </c>
      <c r="E11" s="93">
        <v>3</v>
      </c>
      <c r="F11" s="93">
        <v>2</v>
      </c>
    </row>
    <row r="12" spans="1:6">
      <c r="A12" s="55">
        <v>958004</v>
      </c>
      <c r="B12" s="56" t="s">
        <v>146</v>
      </c>
      <c r="C12" s="93">
        <v>9</v>
      </c>
      <c r="D12" s="93">
        <v>3</v>
      </c>
      <c r="E12" s="93">
        <v>4</v>
      </c>
      <c r="F12" s="93">
        <v>2</v>
      </c>
    </row>
    <row r="13" spans="1:6">
      <c r="A13" s="55">
        <v>382008</v>
      </c>
      <c r="B13" s="56" t="s">
        <v>84</v>
      </c>
      <c r="C13" s="93">
        <v>6</v>
      </c>
      <c r="D13" s="93">
        <v>4</v>
      </c>
      <c r="E13" s="93">
        <v>3</v>
      </c>
      <c r="F13" s="93">
        <v>1</v>
      </c>
    </row>
    <row r="14" spans="1:6">
      <c r="A14" s="55">
        <v>770004</v>
      </c>
      <c r="B14" s="56" t="s">
        <v>129</v>
      </c>
      <c r="C14" s="93">
        <v>5</v>
      </c>
      <c r="D14" s="93">
        <v>3</v>
      </c>
      <c r="E14" s="93">
        <v>3</v>
      </c>
      <c r="F14" s="93">
        <v>2</v>
      </c>
    </row>
    <row r="15" spans="1:6">
      <c r="A15" s="55">
        <v>766008</v>
      </c>
      <c r="B15" s="56" t="s">
        <v>125</v>
      </c>
      <c r="C15" s="93">
        <v>8</v>
      </c>
      <c r="D15" s="93">
        <v>2</v>
      </c>
      <c r="E15" s="93">
        <v>4</v>
      </c>
      <c r="F15" s="93">
        <v>2</v>
      </c>
    </row>
    <row r="16" spans="1:6">
      <c r="A16" s="55">
        <v>570008</v>
      </c>
      <c r="B16" s="56" t="s">
        <v>119</v>
      </c>
      <c r="C16" s="93">
        <v>5</v>
      </c>
      <c r="D16" s="93">
        <v>3</v>
      </c>
      <c r="E16" s="93">
        <v>3</v>
      </c>
      <c r="F16" s="93">
        <v>2</v>
      </c>
    </row>
    <row r="17" spans="1:6">
      <c r="A17" s="55">
        <v>362004</v>
      </c>
      <c r="B17" s="56" t="s">
        <v>238</v>
      </c>
      <c r="C17" s="93">
        <v>5</v>
      </c>
      <c r="D17" s="93">
        <v>3</v>
      </c>
      <c r="E17" s="93">
        <v>3</v>
      </c>
      <c r="F17" s="93">
        <v>1</v>
      </c>
    </row>
    <row r="18" spans="1:6">
      <c r="A18" s="55">
        <v>362008</v>
      </c>
      <c r="B18" s="56" t="s">
        <v>63</v>
      </c>
      <c r="C18" s="93">
        <v>7</v>
      </c>
      <c r="D18" s="93">
        <v>1</v>
      </c>
      <c r="E18" s="93">
        <v>4</v>
      </c>
      <c r="F18" s="93">
        <v>1</v>
      </c>
    </row>
    <row r="19" spans="1:6">
      <c r="A19" s="55">
        <v>378004</v>
      </c>
      <c r="B19" s="56" t="s">
        <v>79</v>
      </c>
      <c r="C19" s="93">
        <v>9</v>
      </c>
      <c r="D19" s="93">
        <v>3</v>
      </c>
      <c r="E19" s="93">
        <v>4</v>
      </c>
      <c r="F19" s="93">
        <v>1</v>
      </c>
    </row>
    <row r="20" spans="1:6">
      <c r="A20" s="55">
        <v>978004</v>
      </c>
      <c r="B20" s="56" t="s">
        <v>160</v>
      </c>
      <c r="C20" s="93">
        <v>4</v>
      </c>
      <c r="D20" s="93">
        <v>1</v>
      </c>
      <c r="E20" s="93">
        <v>3</v>
      </c>
      <c r="F20" s="93">
        <v>2</v>
      </c>
    </row>
    <row r="21" spans="1:6">
      <c r="A21" s="55">
        <v>711000</v>
      </c>
      <c r="B21" s="56" t="s">
        <v>368</v>
      </c>
      <c r="C21" s="93">
        <v>2</v>
      </c>
      <c r="D21" s="93">
        <v>2</v>
      </c>
      <c r="E21" s="93">
        <v>1</v>
      </c>
      <c r="F21" s="93">
        <v>2</v>
      </c>
    </row>
    <row r="22" spans="1:6">
      <c r="A22" s="55">
        <v>554008</v>
      </c>
      <c r="B22" s="56" t="s">
        <v>99</v>
      </c>
      <c r="C22" s="93">
        <v>9</v>
      </c>
      <c r="D22" s="93">
        <v>3</v>
      </c>
      <c r="E22" s="93">
        <v>4</v>
      </c>
      <c r="F22" s="93">
        <v>2</v>
      </c>
    </row>
    <row r="23" spans="1:6">
      <c r="A23" s="55">
        <v>911000</v>
      </c>
      <c r="B23" s="56" t="s">
        <v>133</v>
      </c>
      <c r="C23" s="93">
        <v>1</v>
      </c>
      <c r="D23" s="93">
        <v>1</v>
      </c>
      <c r="E23" s="93">
        <v>1</v>
      </c>
      <c r="F23" s="93">
        <v>2</v>
      </c>
    </row>
    <row r="24" spans="1:6">
      <c r="A24" s="55">
        <v>314000</v>
      </c>
      <c r="B24" s="56" t="s">
        <v>54</v>
      </c>
      <c r="C24" s="93">
        <v>2</v>
      </c>
      <c r="D24" s="93">
        <v>2</v>
      </c>
      <c r="E24" s="93">
        <v>1</v>
      </c>
      <c r="F24" s="93">
        <v>1</v>
      </c>
    </row>
    <row r="25" spans="1:6">
      <c r="A25" s="55">
        <v>554000</v>
      </c>
      <c r="B25" s="56" t="s">
        <v>264</v>
      </c>
      <c r="C25" s="93">
        <v>3</v>
      </c>
      <c r="D25" s="93">
        <v>4</v>
      </c>
      <c r="E25" s="93">
        <v>2</v>
      </c>
      <c r="F25" s="93">
        <v>2</v>
      </c>
    </row>
    <row r="26" spans="1:6">
      <c r="A26" s="55">
        <v>554012</v>
      </c>
      <c r="B26" s="56" t="s">
        <v>100</v>
      </c>
      <c r="C26" s="93">
        <v>6</v>
      </c>
      <c r="D26" s="93">
        <v>4</v>
      </c>
      <c r="E26" s="93">
        <v>3</v>
      </c>
      <c r="F26" s="93">
        <v>2</v>
      </c>
    </row>
    <row r="27" spans="1:6">
      <c r="A27" s="55">
        <v>382012</v>
      </c>
      <c r="B27" s="56" t="s">
        <v>85</v>
      </c>
      <c r="C27" s="93">
        <v>6</v>
      </c>
      <c r="D27" s="93">
        <v>4</v>
      </c>
      <c r="E27" s="93">
        <v>3</v>
      </c>
      <c r="F27" s="93">
        <v>1</v>
      </c>
    </row>
    <row r="28" spans="1:6">
      <c r="A28" s="55">
        <v>512000</v>
      </c>
      <c r="B28" s="56" t="s">
        <v>95</v>
      </c>
      <c r="C28" s="93">
        <v>2</v>
      </c>
      <c r="D28" s="93">
        <v>2</v>
      </c>
      <c r="E28" s="93">
        <v>1</v>
      </c>
      <c r="F28" s="93">
        <v>2</v>
      </c>
    </row>
    <row r="29" spans="1:6">
      <c r="A29" s="55">
        <v>362012</v>
      </c>
      <c r="B29" s="56" t="s">
        <v>64</v>
      </c>
      <c r="C29" s="93">
        <v>5</v>
      </c>
      <c r="D29" s="93">
        <v>3</v>
      </c>
      <c r="E29" s="93">
        <v>3</v>
      </c>
      <c r="F29" s="93">
        <v>1</v>
      </c>
    </row>
    <row r="30" spans="1:6">
      <c r="A30" s="55">
        <v>758004</v>
      </c>
      <c r="B30" s="56" t="s">
        <v>122</v>
      </c>
      <c r="C30" s="93">
        <v>6</v>
      </c>
      <c r="D30" s="93">
        <v>4</v>
      </c>
      <c r="E30" s="93">
        <v>3</v>
      </c>
      <c r="F30" s="93">
        <v>2</v>
      </c>
    </row>
    <row r="31" spans="1:6">
      <c r="A31" s="55">
        <v>562004</v>
      </c>
      <c r="B31" s="56" t="s">
        <v>104</v>
      </c>
      <c r="C31" s="93">
        <v>7</v>
      </c>
      <c r="D31" s="93">
        <v>1</v>
      </c>
      <c r="E31" s="93">
        <v>4</v>
      </c>
      <c r="F31" s="93">
        <v>2</v>
      </c>
    </row>
    <row r="32" spans="1:6" ht="12.75" customHeight="1">
      <c r="A32" s="55">
        <v>558000</v>
      </c>
      <c r="B32" s="56" t="s">
        <v>265</v>
      </c>
      <c r="C32" s="93">
        <v>3</v>
      </c>
      <c r="D32" s="93">
        <v>4</v>
      </c>
      <c r="E32" s="93">
        <v>2</v>
      </c>
      <c r="F32" s="93">
        <v>2</v>
      </c>
    </row>
    <row r="33" spans="1:6">
      <c r="A33" s="55">
        <v>558012</v>
      </c>
      <c r="B33" s="56" t="s">
        <v>102</v>
      </c>
      <c r="C33" s="93">
        <v>6</v>
      </c>
      <c r="D33" s="93">
        <v>4</v>
      </c>
      <c r="E33" s="93">
        <v>3</v>
      </c>
      <c r="F33" s="93">
        <v>2</v>
      </c>
    </row>
    <row r="34" spans="1:6">
      <c r="A34" s="55">
        <v>562008</v>
      </c>
      <c r="B34" s="56" t="s">
        <v>105</v>
      </c>
      <c r="C34" s="93">
        <v>4</v>
      </c>
      <c r="D34" s="93">
        <v>2</v>
      </c>
      <c r="E34" s="93">
        <v>3</v>
      </c>
      <c r="F34" s="93">
        <v>2</v>
      </c>
    </row>
    <row r="35" spans="1:6">
      <c r="A35" s="55">
        <v>766020</v>
      </c>
      <c r="B35" s="56" t="s">
        <v>126</v>
      </c>
      <c r="C35" s="93">
        <v>8</v>
      </c>
      <c r="D35" s="93">
        <v>2</v>
      </c>
      <c r="E35" s="93">
        <v>4</v>
      </c>
      <c r="F35" s="93">
        <v>2</v>
      </c>
    </row>
    <row r="36" spans="1:6">
      <c r="A36" s="55">
        <v>170008</v>
      </c>
      <c r="B36" s="56" t="s">
        <v>48</v>
      </c>
      <c r="C36" s="93">
        <v>9</v>
      </c>
      <c r="D36" s="93">
        <v>3</v>
      </c>
      <c r="E36" s="93">
        <v>4</v>
      </c>
      <c r="F36" s="93">
        <v>1</v>
      </c>
    </row>
    <row r="37" spans="1:6">
      <c r="A37" s="55">
        <v>162004</v>
      </c>
      <c r="B37" s="56" t="s">
        <v>40</v>
      </c>
      <c r="C37" s="93">
        <v>9</v>
      </c>
      <c r="D37" s="93">
        <v>3</v>
      </c>
      <c r="E37" s="93">
        <v>4</v>
      </c>
      <c r="F37" s="93">
        <v>1</v>
      </c>
    </row>
    <row r="38" spans="1:6">
      <c r="A38" s="55">
        <v>562012</v>
      </c>
      <c r="B38" s="56" t="s">
        <v>106</v>
      </c>
      <c r="C38" s="93">
        <v>8</v>
      </c>
      <c r="D38" s="93">
        <v>2</v>
      </c>
      <c r="E38" s="93">
        <v>4</v>
      </c>
      <c r="F38" s="93">
        <v>2</v>
      </c>
    </row>
    <row r="39" spans="1:6">
      <c r="A39" s="55">
        <v>913000</v>
      </c>
      <c r="B39" s="56" t="s">
        <v>134</v>
      </c>
      <c r="C39" s="93">
        <v>1</v>
      </c>
      <c r="D39" s="93">
        <v>1</v>
      </c>
      <c r="E39" s="93">
        <v>1</v>
      </c>
      <c r="F39" s="93">
        <v>2</v>
      </c>
    </row>
    <row r="40" spans="1:6">
      <c r="A40" s="55">
        <v>112000</v>
      </c>
      <c r="B40" s="56" t="s">
        <v>16</v>
      </c>
      <c r="C40" s="93">
        <v>1</v>
      </c>
      <c r="D40" s="93">
        <v>1</v>
      </c>
      <c r="E40" s="93">
        <v>1</v>
      </c>
      <c r="F40" s="93">
        <v>1</v>
      </c>
    </row>
    <row r="41" spans="1:6">
      <c r="A41" s="55">
        <v>558016</v>
      </c>
      <c r="B41" s="56" t="s">
        <v>103</v>
      </c>
      <c r="C41" s="93">
        <v>6</v>
      </c>
      <c r="D41" s="93">
        <v>4</v>
      </c>
      <c r="E41" s="93">
        <v>3</v>
      </c>
      <c r="F41" s="93">
        <v>2</v>
      </c>
    </row>
    <row r="42" spans="1:6">
      <c r="A42" s="55">
        <v>358000</v>
      </c>
      <c r="B42" s="56" t="s">
        <v>258</v>
      </c>
      <c r="C42" s="93">
        <v>3</v>
      </c>
      <c r="D42" s="93">
        <v>4</v>
      </c>
      <c r="E42" s="93">
        <v>2</v>
      </c>
      <c r="F42" s="93">
        <v>1</v>
      </c>
    </row>
    <row r="43" spans="1:6">
      <c r="A43" s="55">
        <v>358008</v>
      </c>
      <c r="B43" s="56" t="s">
        <v>62</v>
      </c>
      <c r="C43" s="93">
        <v>7</v>
      </c>
      <c r="D43" s="93">
        <v>1</v>
      </c>
      <c r="E43" s="93">
        <v>4</v>
      </c>
      <c r="F43" s="93">
        <v>1</v>
      </c>
    </row>
    <row r="44" spans="1:6">
      <c r="A44" s="55">
        <v>111000</v>
      </c>
      <c r="B44" s="196" t="s">
        <v>15</v>
      </c>
      <c r="C44" s="93">
        <v>2</v>
      </c>
      <c r="D44" s="93">
        <v>2</v>
      </c>
      <c r="E44" s="93">
        <v>1</v>
      </c>
      <c r="F44" s="93">
        <v>1</v>
      </c>
    </row>
    <row r="45" spans="1:6">
      <c r="A45" s="55">
        <v>362016</v>
      </c>
      <c r="B45" s="56" t="s">
        <v>239</v>
      </c>
      <c r="C45" s="93">
        <v>5</v>
      </c>
      <c r="D45" s="93">
        <v>3</v>
      </c>
      <c r="E45" s="93">
        <v>3</v>
      </c>
      <c r="F45" s="93">
        <v>1</v>
      </c>
    </row>
    <row r="46" spans="1:6">
      <c r="A46" s="55">
        <v>154008</v>
      </c>
      <c r="B46" s="56" t="s">
        <v>25</v>
      </c>
      <c r="C46" s="93">
        <v>5</v>
      </c>
      <c r="D46" s="93">
        <v>3</v>
      </c>
      <c r="E46" s="93">
        <v>3</v>
      </c>
      <c r="F46" s="93">
        <v>1</v>
      </c>
    </row>
    <row r="47" spans="1:6">
      <c r="A47" s="55">
        <v>566008</v>
      </c>
      <c r="B47" s="56" t="s">
        <v>114</v>
      </c>
      <c r="C47" s="93">
        <v>6</v>
      </c>
      <c r="D47" s="93">
        <v>4</v>
      </c>
      <c r="E47" s="93">
        <v>3</v>
      </c>
      <c r="F47" s="93">
        <v>2</v>
      </c>
    </row>
    <row r="48" spans="1:6">
      <c r="A48" s="55">
        <v>954008</v>
      </c>
      <c r="B48" s="56" t="s">
        <v>138</v>
      </c>
      <c r="C48" s="93">
        <v>5</v>
      </c>
      <c r="D48" s="93">
        <v>3</v>
      </c>
      <c r="E48" s="93">
        <v>3</v>
      </c>
      <c r="F48" s="93">
        <v>2</v>
      </c>
    </row>
    <row r="49" spans="1:6">
      <c r="A49" s="55">
        <v>362020</v>
      </c>
      <c r="B49" s="56" t="s">
        <v>65</v>
      </c>
      <c r="C49" s="93">
        <v>5</v>
      </c>
      <c r="D49" s="93">
        <v>3</v>
      </c>
      <c r="E49" s="93">
        <v>3</v>
      </c>
      <c r="F49" s="93">
        <v>1</v>
      </c>
    </row>
    <row r="50" spans="1:6">
      <c r="A50" s="55">
        <v>370004</v>
      </c>
      <c r="B50" s="56" t="s">
        <v>71</v>
      </c>
      <c r="C50" s="93">
        <v>6</v>
      </c>
      <c r="D50" s="93">
        <v>4</v>
      </c>
      <c r="E50" s="93">
        <v>3</v>
      </c>
      <c r="F50" s="93">
        <v>1</v>
      </c>
    </row>
    <row r="51" spans="1:6">
      <c r="A51" s="55">
        <v>158004</v>
      </c>
      <c r="B51" s="56" t="s">
        <v>30</v>
      </c>
      <c r="C51" s="93">
        <v>4</v>
      </c>
      <c r="D51" s="93">
        <v>2</v>
      </c>
      <c r="E51" s="93">
        <v>3</v>
      </c>
      <c r="F51" s="93">
        <v>1</v>
      </c>
    </row>
    <row r="52" spans="1:6">
      <c r="A52" s="55">
        <v>334012</v>
      </c>
      <c r="B52" s="56" t="s">
        <v>58</v>
      </c>
      <c r="C52" s="93">
        <v>7</v>
      </c>
      <c r="D52" s="93">
        <v>1</v>
      </c>
      <c r="E52" s="93">
        <v>4</v>
      </c>
      <c r="F52" s="93">
        <v>1</v>
      </c>
    </row>
    <row r="53" spans="1:6">
      <c r="A53" s="55">
        <v>113000</v>
      </c>
      <c r="B53" s="56" t="s">
        <v>17</v>
      </c>
      <c r="C53" s="93">
        <v>1</v>
      </c>
      <c r="D53" s="93">
        <v>1</v>
      </c>
      <c r="E53" s="93">
        <v>1</v>
      </c>
      <c r="F53" s="93">
        <v>1</v>
      </c>
    </row>
    <row r="54" spans="1:6">
      <c r="A54" s="55">
        <v>366000</v>
      </c>
      <c r="B54" s="56" t="s">
        <v>259</v>
      </c>
      <c r="C54" s="93">
        <v>3</v>
      </c>
      <c r="D54" s="93">
        <v>4</v>
      </c>
      <c r="E54" s="93">
        <v>2</v>
      </c>
      <c r="F54" s="93">
        <v>1</v>
      </c>
    </row>
    <row r="55" spans="1:6">
      <c r="A55" s="55">
        <v>362024</v>
      </c>
      <c r="B55" s="56" t="s">
        <v>66</v>
      </c>
      <c r="C55" s="93">
        <v>9</v>
      </c>
      <c r="D55" s="93">
        <v>3</v>
      </c>
      <c r="E55" s="93">
        <v>4</v>
      </c>
      <c r="F55" s="93">
        <v>1</v>
      </c>
    </row>
    <row r="56" spans="1:6">
      <c r="A56" s="55">
        <v>370012</v>
      </c>
      <c r="B56" s="56" t="s">
        <v>369</v>
      </c>
      <c r="C56" s="93">
        <v>5</v>
      </c>
      <c r="D56" s="93">
        <v>3</v>
      </c>
      <c r="E56" s="93">
        <v>3</v>
      </c>
      <c r="F56" s="93">
        <v>1</v>
      </c>
    </row>
    <row r="57" spans="1:6">
      <c r="A57" s="55">
        <v>154012</v>
      </c>
      <c r="B57" s="56" t="s">
        <v>26</v>
      </c>
      <c r="C57" s="93">
        <v>5</v>
      </c>
      <c r="D57" s="93">
        <v>3</v>
      </c>
      <c r="E57" s="93">
        <v>3</v>
      </c>
      <c r="F57" s="93">
        <v>1</v>
      </c>
    </row>
    <row r="58" spans="1:6">
      <c r="A58" s="55">
        <v>513000</v>
      </c>
      <c r="B58" s="56" t="s">
        <v>96</v>
      </c>
      <c r="C58" s="93">
        <v>1</v>
      </c>
      <c r="D58" s="93">
        <v>1</v>
      </c>
      <c r="E58" s="93">
        <v>1</v>
      </c>
      <c r="F58" s="93">
        <v>2</v>
      </c>
    </row>
    <row r="59" spans="1:6">
      <c r="A59" s="55">
        <v>954012</v>
      </c>
      <c r="B59" s="56" t="s">
        <v>139</v>
      </c>
      <c r="C59" s="93">
        <v>4</v>
      </c>
      <c r="D59" s="93">
        <v>2</v>
      </c>
      <c r="E59" s="93">
        <v>3</v>
      </c>
      <c r="F59" s="93">
        <v>2</v>
      </c>
    </row>
    <row r="60" spans="1:6">
      <c r="A60" s="55">
        <v>562014</v>
      </c>
      <c r="B60" s="56" t="s">
        <v>107</v>
      </c>
      <c r="C60" s="93">
        <v>7</v>
      </c>
      <c r="D60" s="93">
        <v>1</v>
      </c>
      <c r="E60" s="93">
        <v>4</v>
      </c>
      <c r="F60" s="93">
        <v>2</v>
      </c>
    </row>
    <row r="61" spans="1:6" ht="12.75" customHeight="1">
      <c r="A61" s="55">
        <v>154016</v>
      </c>
      <c r="B61" s="56" t="s">
        <v>27</v>
      </c>
      <c r="C61" s="93">
        <v>5</v>
      </c>
      <c r="D61" s="93">
        <v>3</v>
      </c>
      <c r="E61" s="93">
        <v>3</v>
      </c>
      <c r="F61" s="93">
        <v>1</v>
      </c>
    </row>
    <row r="62" spans="1:6">
      <c r="A62" s="55">
        <v>566012</v>
      </c>
      <c r="B62" s="56" t="s">
        <v>115</v>
      </c>
      <c r="C62" s="93">
        <v>5</v>
      </c>
      <c r="D62" s="93">
        <v>3</v>
      </c>
      <c r="E62" s="93">
        <v>3</v>
      </c>
      <c r="F62" s="93">
        <v>2</v>
      </c>
    </row>
    <row r="63" spans="1:6">
      <c r="A63" s="55">
        <v>162008</v>
      </c>
      <c r="B63" s="56" t="s">
        <v>41</v>
      </c>
      <c r="C63" s="93">
        <v>9</v>
      </c>
      <c r="D63" s="93">
        <v>3</v>
      </c>
      <c r="E63" s="93">
        <v>4</v>
      </c>
      <c r="F63" s="93">
        <v>1</v>
      </c>
    </row>
    <row r="64" spans="1:6">
      <c r="A64" s="55">
        <v>554020</v>
      </c>
      <c r="B64" s="56" t="s">
        <v>101</v>
      </c>
      <c r="C64" s="93">
        <v>5</v>
      </c>
      <c r="D64" s="93">
        <v>3</v>
      </c>
      <c r="E64" s="93">
        <v>3</v>
      </c>
      <c r="F64" s="93">
        <v>2</v>
      </c>
    </row>
    <row r="65" spans="1:6">
      <c r="A65" s="55">
        <v>374012</v>
      </c>
      <c r="B65" s="56" t="s">
        <v>75</v>
      </c>
      <c r="C65" s="93">
        <v>5</v>
      </c>
      <c r="D65" s="93">
        <v>3</v>
      </c>
      <c r="E65" s="93">
        <v>3</v>
      </c>
      <c r="F65" s="93">
        <v>1</v>
      </c>
    </row>
    <row r="66" spans="1:6">
      <c r="A66" s="55">
        <v>754000</v>
      </c>
      <c r="B66" s="56" t="s">
        <v>268</v>
      </c>
      <c r="C66" s="93">
        <v>3</v>
      </c>
      <c r="D66" s="93">
        <v>4</v>
      </c>
      <c r="E66" s="93">
        <v>2</v>
      </c>
      <c r="F66" s="93">
        <v>2</v>
      </c>
    </row>
    <row r="67" spans="1:6">
      <c r="A67" s="55">
        <v>754008</v>
      </c>
      <c r="B67" s="56" t="s">
        <v>121</v>
      </c>
      <c r="C67" s="93">
        <v>9</v>
      </c>
      <c r="D67" s="93">
        <v>3</v>
      </c>
      <c r="E67" s="93">
        <v>4</v>
      </c>
      <c r="F67" s="93">
        <v>2</v>
      </c>
    </row>
    <row r="68" spans="1:6">
      <c r="A68" s="55">
        <v>158008</v>
      </c>
      <c r="B68" s="56" t="s">
        <v>31</v>
      </c>
      <c r="C68" s="93">
        <v>5</v>
      </c>
      <c r="D68" s="93">
        <v>3</v>
      </c>
      <c r="E68" s="93">
        <v>3</v>
      </c>
      <c r="F68" s="93">
        <v>1</v>
      </c>
    </row>
    <row r="69" spans="1:6">
      <c r="A69" s="55">
        <v>914000</v>
      </c>
      <c r="B69" s="56" t="s">
        <v>135</v>
      </c>
      <c r="C69" s="93">
        <v>1</v>
      </c>
      <c r="D69" s="93">
        <v>1</v>
      </c>
      <c r="E69" s="93">
        <v>1</v>
      </c>
      <c r="F69" s="93">
        <v>2</v>
      </c>
    </row>
    <row r="70" spans="1:6">
      <c r="A70" s="55">
        <v>562016</v>
      </c>
      <c r="B70" s="56" t="s">
        <v>108</v>
      </c>
      <c r="C70" s="93">
        <v>6</v>
      </c>
      <c r="D70" s="93">
        <v>4</v>
      </c>
      <c r="E70" s="93">
        <v>3</v>
      </c>
      <c r="F70" s="93">
        <v>2</v>
      </c>
    </row>
    <row r="71" spans="1:6">
      <c r="A71" s="55">
        <v>915000</v>
      </c>
      <c r="B71" s="56" t="s">
        <v>136</v>
      </c>
      <c r="C71" s="93">
        <v>1</v>
      </c>
      <c r="D71" s="93">
        <v>1</v>
      </c>
      <c r="E71" s="93">
        <v>1</v>
      </c>
      <c r="F71" s="93">
        <v>2</v>
      </c>
    </row>
    <row r="72" spans="1:6">
      <c r="A72" s="55">
        <v>954016</v>
      </c>
      <c r="B72" s="56" t="s">
        <v>140</v>
      </c>
      <c r="C72" s="93">
        <v>9</v>
      </c>
      <c r="D72" s="93">
        <v>3</v>
      </c>
      <c r="E72" s="93">
        <v>4</v>
      </c>
      <c r="F72" s="93">
        <v>2</v>
      </c>
    </row>
    <row r="73" spans="1:6">
      <c r="A73" s="55">
        <v>158012</v>
      </c>
      <c r="B73" s="56" t="s">
        <v>32</v>
      </c>
      <c r="C73" s="93">
        <v>5</v>
      </c>
      <c r="D73" s="93">
        <v>3</v>
      </c>
      <c r="E73" s="93">
        <v>3</v>
      </c>
      <c r="F73" s="93">
        <v>1</v>
      </c>
    </row>
    <row r="74" spans="1:6">
      <c r="A74" s="55">
        <v>370000</v>
      </c>
      <c r="B74" s="56" t="s">
        <v>73</v>
      </c>
      <c r="C74" s="93">
        <v>3</v>
      </c>
      <c r="D74" s="93">
        <v>3</v>
      </c>
      <c r="E74" s="93">
        <v>2</v>
      </c>
      <c r="F74" s="93">
        <v>1</v>
      </c>
    </row>
    <row r="75" spans="1:6">
      <c r="A75" s="55">
        <v>370016</v>
      </c>
      <c r="B75" s="56" t="s">
        <v>260</v>
      </c>
      <c r="C75" s="93">
        <v>4</v>
      </c>
      <c r="D75" s="93">
        <v>2</v>
      </c>
      <c r="E75" s="93">
        <v>3</v>
      </c>
      <c r="F75" s="93">
        <v>1</v>
      </c>
    </row>
    <row r="76" spans="1:6">
      <c r="A76" s="55">
        <v>962016</v>
      </c>
      <c r="B76" s="56" t="s">
        <v>150</v>
      </c>
      <c r="C76" s="93">
        <v>4</v>
      </c>
      <c r="D76" s="93">
        <v>2</v>
      </c>
      <c r="E76" s="93">
        <v>3</v>
      </c>
      <c r="F76" s="93">
        <v>2</v>
      </c>
    </row>
    <row r="77" spans="1:6">
      <c r="A77" s="55">
        <v>382020</v>
      </c>
      <c r="B77" s="56" t="s">
        <v>86</v>
      </c>
      <c r="C77" s="93">
        <v>6</v>
      </c>
      <c r="D77" s="93">
        <v>4</v>
      </c>
      <c r="E77" s="93">
        <v>3</v>
      </c>
      <c r="F77" s="93">
        <v>1</v>
      </c>
    </row>
    <row r="78" spans="1:6" ht="12.75" customHeight="1">
      <c r="A78" s="55">
        <v>954020</v>
      </c>
      <c r="B78" s="56" t="s">
        <v>141</v>
      </c>
      <c r="C78" s="93">
        <v>6</v>
      </c>
      <c r="D78" s="93">
        <v>4</v>
      </c>
      <c r="E78" s="93">
        <v>3</v>
      </c>
      <c r="F78" s="93">
        <v>2</v>
      </c>
    </row>
    <row r="79" spans="1:6">
      <c r="A79" s="55">
        <v>758000</v>
      </c>
      <c r="B79" s="56" t="s">
        <v>270</v>
      </c>
      <c r="C79" s="93">
        <v>3</v>
      </c>
      <c r="D79" s="93">
        <v>4</v>
      </c>
      <c r="E79" s="93">
        <v>2</v>
      </c>
      <c r="F79" s="93">
        <v>2</v>
      </c>
    </row>
    <row r="80" spans="1:6">
      <c r="A80" s="55">
        <v>758012</v>
      </c>
      <c r="B80" s="56" t="s">
        <v>123</v>
      </c>
      <c r="C80" s="93">
        <v>8</v>
      </c>
      <c r="D80" s="93">
        <v>2</v>
      </c>
      <c r="E80" s="93">
        <v>4</v>
      </c>
      <c r="F80" s="93">
        <v>2</v>
      </c>
    </row>
    <row r="81" spans="1:6">
      <c r="A81" s="55">
        <v>916000</v>
      </c>
      <c r="B81" s="56" t="s">
        <v>137</v>
      </c>
      <c r="C81" s="93">
        <v>1</v>
      </c>
      <c r="D81" s="93">
        <v>1</v>
      </c>
      <c r="E81" s="93">
        <v>1</v>
      </c>
      <c r="F81" s="93">
        <v>2</v>
      </c>
    </row>
    <row r="82" spans="1:6">
      <c r="A82" s="55">
        <v>562020</v>
      </c>
      <c r="B82" s="56" t="s">
        <v>109</v>
      </c>
      <c r="C82" s="93">
        <v>7</v>
      </c>
      <c r="D82" s="93">
        <v>1</v>
      </c>
      <c r="E82" s="93">
        <v>4</v>
      </c>
      <c r="F82" s="93">
        <v>2</v>
      </c>
    </row>
    <row r="83" spans="1:6" ht="12.75" customHeight="1">
      <c r="A83" s="55">
        <v>334016</v>
      </c>
      <c r="B83" s="56" t="s">
        <v>59</v>
      </c>
      <c r="C83" s="93">
        <v>5</v>
      </c>
      <c r="D83" s="93">
        <v>3</v>
      </c>
      <c r="E83" s="93">
        <v>3</v>
      </c>
      <c r="F83" s="93">
        <v>1</v>
      </c>
    </row>
    <row r="84" spans="1:6">
      <c r="A84" s="55">
        <v>158016</v>
      </c>
      <c r="B84" s="56" t="s">
        <v>33</v>
      </c>
      <c r="C84" s="93">
        <v>9</v>
      </c>
      <c r="D84" s="93">
        <v>3</v>
      </c>
      <c r="E84" s="93">
        <v>4</v>
      </c>
      <c r="F84" s="93">
        <v>1</v>
      </c>
    </row>
    <row r="85" spans="1:6">
      <c r="A85" s="55">
        <v>958000</v>
      </c>
      <c r="B85" s="56" t="s">
        <v>275</v>
      </c>
      <c r="C85" s="93">
        <v>3</v>
      </c>
      <c r="D85" s="93">
        <v>4</v>
      </c>
      <c r="E85" s="93">
        <v>2</v>
      </c>
      <c r="F85" s="93">
        <v>2</v>
      </c>
    </row>
    <row r="86" spans="1:6">
      <c r="A86" s="55">
        <v>762000</v>
      </c>
      <c r="B86" s="56" t="s">
        <v>271</v>
      </c>
      <c r="C86" s="93">
        <v>3</v>
      </c>
      <c r="D86" s="93">
        <v>4</v>
      </c>
      <c r="E86" s="93">
        <v>2</v>
      </c>
      <c r="F86" s="93">
        <v>2</v>
      </c>
    </row>
    <row r="87" spans="1:6">
      <c r="A87" s="55">
        <v>370020</v>
      </c>
      <c r="B87" s="56" t="s">
        <v>74</v>
      </c>
      <c r="C87" s="93">
        <v>4</v>
      </c>
      <c r="D87" s="93">
        <v>2</v>
      </c>
      <c r="E87" s="93">
        <v>3</v>
      </c>
      <c r="F87" s="93">
        <v>1</v>
      </c>
    </row>
    <row r="88" spans="1:6">
      <c r="A88" s="55">
        <v>362028</v>
      </c>
      <c r="B88" s="56" t="s">
        <v>67</v>
      </c>
      <c r="C88" s="93">
        <v>9</v>
      </c>
      <c r="D88" s="93">
        <v>3</v>
      </c>
      <c r="E88" s="93">
        <v>4</v>
      </c>
      <c r="F88" s="93">
        <v>1</v>
      </c>
    </row>
    <row r="89" spans="1:6" ht="12.75" customHeight="1">
      <c r="A89" s="55">
        <v>566028</v>
      </c>
      <c r="B89" s="56" t="s">
        <v>116</v>
      </c>
      <c r="C89" s="93">
        <v>10</v>
      </c>
      <c r="D89" s="93">
        <v>4</v>
      </c>
      <c r="E89" s="93">
        <v>4</v>
      </c>
      <c r="F89" s="93">
        <v>2</v>
      </c>
    </row>
    <row r="90" spans="1:6">
      <c r="A90" s="55">
        <v>962024</v>
      </c>
      <c r="B90" s="56" t="s">
        <v>151</v>
      </c>
      <c r="C90" s="93">
        <v>8</v>
      </c>
      <c r="D90" s="93">
        <v>2</v>
      </c>
      <c r="E90" s="93">
        <v>4</v>
      </c>
      <c r="F90" s="93">
        <v>2</v>
      </c>
    </row>
    <row r="91" spans="1:6">
      <c r="A91" s="55">
        <v>162016</v>
      </c>
      <c r="B91" s="56" t="s">
        <v>42</v>
      </c>
      <c r="C91" s="93">
        <v>6</v>
      </c>
      <c r="D91" s="93">
        <v>4</v>
      </c>
      <c r="E91" s="93">
        <v>3</v>
      </c>
      <c r="F91" s="93">
        <v>1</v>
      </c>
    </row>
    <row r="92" spans="1:6">
      <c r="A92" s="55">
        <v>978020</v>
      </c>
      <c r="B92" s="56" t="s">
        <v>161</v>
      </c>
      <c r="C92" s="93">
        <v>4</v>
      </c>
      <c r="D92" s="93">
        <v>2</v>
      </c>
      <c r="E92" s="93">
        <v>3</v>
      </c>
      <c r="F92" s="93">
        <v>2</v>
      </c>
    </row>
    <row r="93" spans="1:6">
      <c r="A93" s="55">
        <v>170020</v>
      </c>
      <c r="B93" s="56" t="s">
        <v>49</v>
      </c>
      <c r="C93" s="93">
        <v>4</v>
      </c>
      <c r="D93" s="93">
        <v>2</v>
      </c>
      <c r="E93" s="93">
        <v>3</v>
      </c>
      <c r="F93" s="93">
        <v>1</v>
      </c>
    </row>
    <row r="94" spans="1:6">
      <c r="A94" s="55">
        <v>166012</v>
      </c>
      <c r="B94" s="56" t="s">
        <v>45</v>
      </c>
      <c r="C94" s="93">
        <v>5</v>
      </c>
      <c r="D94" s="93">
        <v>3</v>
      </c>
      <c r="E94" s="93">
        <v>3</v>
      </c>
      <c r="F94" s="93">
        <v>1</v>
      </c>
    </row>
    <row r="95" spans="1:6">
      <c r="A95" s="55">
        <v>362032</v>
      </c>
      <c r="B95" s="56" t="s">
        <v>68</v>
      </c>
      <c r="C95" s="93">
        <v>8</v>
      </c>
      <c r="D95" s="93">
        <v>2</v>
      </c>
      <c r="E95" s="93">
        <v>4</v>
      </c>
      <c r="F95" s="93">
        <v>1</v>
      </c>
    </row>
    <row r="96" spans="1:6">
      <c r="A96" s="55">
        <v>154032</v>
      </c>
      <c r="B96" s="56" t="s">
        <v>28</v>
      </c>
      <c r="C96" s="93">
        <v>6</v>
      </c>
      <c r="D96" s="93">
        <v>4</v>
      </c>
      <c r="E96" s="93">
        <v>3</v>
      </c>
      <c r="F96" s="93">
        <v>1</v>
      </c>
    </row>
    <row r="97" spans="1:6">
      <c r="A97" s="55">
        <v>154000</v>
      </c>
      <c r="B97" s="56" t="s">
        <v>252</v>
      </c>
      <c r="C97" s="93">
        <v>3</v>
      </c>
      <c r="D97" s="93">
        <v>4</v>
      </c>
      <c r="E97" s="93">
        <v>2</v>
      </c>
      <c r="F97" s="93">
        <v>1</v>
      </c>
    </row>
    <row r="98" spans="1:6">
      <c r="A98" s="55">
        <v>154036</v>
      </c>
      <c r="B98" s="56" t="s">
        <v>29</v>
      </c>
      <c r="C98" s="93">
        <v>4</v>
      </c>
      <c r="D98" s="93">
        <v>2</v>
      </c>
      <c r="E98" s="93">
        <v>3</v>
      </c>
      <c r="F98" s="93">
        <v>1</v>
      </c>
    </row>
    <row r="99" spans="1:6">
      <c r="A99" s="55">
        <v>315000</v>
      </c>
      <c r="B99" s="56" t="s">
        <v>55</v>
      </c>
      <c r="C99" s="93">
        <v>2</v>
      </c>
      <c r="D99" s="93">
        <v>2</v>
      </c>
      <c r="E99" s="93">
        <v>1</v>
      </c>
      <c r="F99" s="93">
        <v>1</v>
      </c>
    </row>
    <row r="100" spans="1:6">
      <c r="A100" s="55">
        <v>382024</v>
      </c>
      <c r="B100" s="56" t="s">
        <v>87</v>
      </c>
      <c r="C100" s="93">
        <v>6</v>
      </c>
      <c r="D100" s="93">
        <v>4</v>
      </c>
      <c r="E100" s="93">
        <v>3</v>
      </c>
      <c r="F100" s="93">
        <v>1</v>
      </c>
    </row>
    <row r="101" spans="1:6">
      <c r="A101" s="55">
        <v>114000</v>
      </c>
      <c r="B101" s="56" t="s">
        <v>18</v>
      </c>
      <c r="C101" s="93">
        <v>1</v>
      </c>
      <c r="D101" s="93">
        <v>1</v>
      </c>
      <c r="E101" s="93">
        <v>1</v>
      </c>
      <c r="F101" s="93">
        <v>1</v>
      </c>
    </row>
    <row r="102" spans="1:6">
      <c r="A102" s="55">
        <v>766040</v>
      </c>
      <c r="B102" s="56" t="s">
        <v>127</v>
      </c>
      <c r="C102" s="93">
        <v>5</v>
      </c>
      <c r="D102" s="93">
        <v>3</v>
      </c>
      <c r="E102" s="93">
        <v>3</v>
      </c>
      <c r="F102" s="93">
        <v>2</v>
      </c>
    </row>
    <row r="103" spans="1:6">
      <c r="A103" s="55">
        <v>158020</v>
      </c>
      <c r="B103" s="56" t="s">
        <v>34</v>
      </c>
      <c r="C103" s="93">
        <v>10</v>
      </c>
      <c r="D103" s="93">
        <v>4</v>
      </c>
      <c r="E103" s="93">
        <v>4</v>
      </c>
      <c r="F103" s="93">
        <v>1</v>
      </c>
    </row>
    <row r="104" spans="1:6">
      <c r="A104" s="55">
        <v>378016</v>
      </c>
      <c r="B104" s="56" t="s">
        <v>80</v>
      </c>
      <c r="C104" s="93">
        <v>6</v>
      </c>
      <c r="D104" s="93">
        <v>4</v>
      </c>
      <c r="E104" s="93">
        <v>3</v>
      </c>
      <c r="F104" s="93">
        <v>1</v>
      </c>
    </row>
    <row r="105" spans="1:6">
      <c r="A105" s="55">
        <v>766044</v>
      </c>
      <c r="B105" s="56" t="s">
        <v>128</v>
      </c>
      <c r="C105" s="93">
        <v>5</v>
      </c>
      <c r="D105" s="93">
        <v>3</v>
      </c>
      <c r="E105" s="93">
        <v>3</v>
      </c>
      <c r="F105" s="93">
        <v>2</v>
      </c>
    </row>
    <row r="106" spans="1:6">
      <c r="A106" s="55">
        <v>316000</v>
      </c>
      <c r="B106" s="56" t="s">
        <v>56</v>
      </c>
      <c r="C106" s="93">
        <v>2</v>
      </c>
      <c r="D106" s="93">
        <v>2</v>
      </c>
      <c r="E106" s="93">
        <v>1</v>
      </c>
      <c r="F106" s="93">
        <v>1</v>
      </c>
    </row>
    <row r="107" spans="1:6">
      <c r="A107" s="55">
        <v>766000</v>
      </c>
      <c r="B107" s="56" t="s">
        <v>272</v>
      </c>
      <c r="C107" s="93">
        <v>3</v>
      </c>
      <c r="D107" s="93">
        <v>4</v>
      </c>
      <c r="E107" s="93">
        <v>2</v>
      </c>
      <c r="F107" s="93">
        <v>2</v>
      </c>
    </row>
    <row r="108" spans="1:6">
      <c r="A108" s="55">
        <v>974028</v>
      </c>
      <c r="B108" s="56" t="s">
        <v>157</v>
      </c>
      <c r="C108" s="93">
        <v>9</v>
      </c>
      <c r="D108" s="93">
        <v>3</v>
      </c>
      <c r="E108" s="93">
        <v>4</v>
      </c>
      <c r="F108" s="93">
        <v>2</v>
      </c>
    </row>
    <row r="109" spans="1:6">
      <c r="A109" s="55">
        <v>382028</v>
      </c>
      <c r="B109" s="56" t="s">
        <v>88</v>
      </c>
      <c r="C109" s="93">
        <v>6</v>
      </c>
      <c r="D109" s="93">
        <v>4</v>
      </c>
      <c r="E109" s="93">
        <v>3</v>
      </c>
      <c r="F109" s="93">
        <v>1</v>
      </c>
    </row>
    <row r="110" spans="1:6">
      <c r="A110" s="55">
        <v>758024</v>
      </c>
      <c r="B110" s="56" t="s">
        <v>124</v>
      </c>
      <c r="C110" s="93">
        <v>5</v>
      </c>
      <c r="D110" s="93">
        <v>3</v>
      </c>
      <c r="E110" s="93">
        <v>3</v>
      </c>
      <c r="F110" s="93">
        <v>2</v>
      </c>
    </row>
    <row r="111" spans="1:6">
      <c r="A111" s="55">
        <v>962032</v>
      </c>
      <c r="B111" s="56" t="s">
        <v>152</v>
      </c>
      <c r="C111" s="93">
        <v>8</v>
      </c>
      <c r="D111" s="93">
        <v>2</v>
      </c>
      <c r="E111" s="93">
        <v>4</v>
      </c>
      <c r="F111" s="93">
        <v>2</v>
      </c>
    </row>
    <row r="112" spans="1:6">
      <c r="A112" s="55">
        <v>978024</v>
      </c>
      <c r="B112" s="56" t="s">
        <v>162</v>
      </c>
      <c r="C112" s="93">
        <v>7</v>
      </c>
      <c r="D112" s="93">
        <v>1</v>
      </c>
      <c r="E112" s="93">
        <v>4</v>
      </c>
      <c r="F112" s="93">
        <v>2</v>
      </c>
    </row>
    <row r="113" spans="1:6">
      <c r="A113" s="55">
        <v>962000</v>
      </c>
      <c r="B113" s="56" t="s">
        <v>276</v>
      </c>
      <c r="C113" s="93">
        <v>3</v>
      </c>
      <c r="D113" s="93">
        <v>4</v>
      </c>
      <c r="E113" s="93">
        <v>2</v>
      </c>
      <c r="F113" s="93">
        <v>2</v>
      </c>
    </row>
    <row r="114" spans="1:6">
      <c r="A114" s="55">
        <v>562024</v>
      </c>
      <c r="B114" s="56" t="s">
        <v>110</v>
      </c>
      <c r="C114" s="93">
        <v>7</v>
      </c>
      <c r="D114" s="93">
        <v>1</v>
      </c>
      <c r="E114" s="93">
        <v>4</v>
      </c>
      <c r="F114" s="93">
        <v>2</v>
      </c>
    </row>
    <row r="115" spans="1:6">
      <c r="A115" s="55">
        <v>382032</v>
      </c>
      <c r="B115" s="56" t="s">
        <v>89</v>
      </c>
      <c r="C115" s="93">
        <v>5</v>
      </c>
      <c r="D115" s="93">
        <v>3</v>
      </c>
      <c r="E115" s="93">
        <v>3</v>
      </c>
      <c r="F115" s="93">
        <v>1</v>
      </c>
    </row>
    <row r="116" spans="1:6">
      <c r="A116" s="55">
        <v>162022</v>
      </c>
      <c r="B116" s="56" t="s">
        <v>43</v>
      </c>
      <c r="C116" s="93">
        <v>10</v>
      </c>
      <c r="D116" s="93">
        <v>4</v>
      </c>
      <c r="E116" s="93">
        <v>4</v>
      </c>
      <c r="F116" s="93">
        <v>1</v>
      </c>
    </row>
    <row r="117" spans="1:6">
      <c r="A117" s="55">
        <v>962040</v>
      </c>
      <c r="B117" s="56" t="s">
        <v>153</v>
      </c>
      <c r="C117" s="93">
        <v>9</v>
      </c>
      <c r="D117" s="93">
        <v>3</v>
      </c>
      <c r="E117" s="93">
        <v>4</v>
      </c>
      <c r="F117" s="93">
        <v>2</v>
      </c>
    </row>
    <row r="118" spans="1:6">
      <c r="A118" s="55">
        <v>158024</v>
      </c>
      <c r="B118" s="56" t="s">
        <v>35</v>
      </c>
      <c r="C118" s="93">
        <v>5</v>
      </c>
      <c r="D118" s="93">
        <v>3</v>
      </c>
      <c r="E118" s="93">
        <v>3</v>
      </c>
      <c r="F118" s="93">
        <v>1</v>
      </c>
    </row>
    <row r="119" spans="1:6">
      <c r="A119" s="55">
        <v>770024</v>
      </c>
      <c r="B119" s="56" t="s">
        <v>130</v>
      </c>
      <c r="C119" s="93">
        <v>7</v>
      </c>
      <c r="D119" s="93">
        <v>1</v>
      </c>
      <c r="E119" s="93">
        <v>4</v>
      </c>
      <c r="F119" s="93">
        <v>2</v>
      </c>
    </row>
    <row r="120" spans="1:6">
      <c r="A120" s="55">
        <v>770000</v>
      </c>
      <c r="B120" s="56" t="s">
        <v>273</v>
      </c>
      <c r="C120" s="93">
        <v>3</v>
      </c>
      <c r="D120" s="93">
        <v>4</v>
      </c>
      <c r="E120" s="93">
        <v>2</v>
      </c>
      <c r="F120" s="93">
        <v>2</v>
      </c>
    </row>
    <row r="121" spans="1:6">
      <c r="A121" s="55">
        <v>170024</v>
      </c>
      <c r="B121" s="56" t="s">
        <v>50</v>
      </c>
      <c r="C121" s="93">
        <v>8</v>
      </c>
      <c r="D121" s="93">
        <v>2</v>
      </c>
      <c r="E121" s="93">
        <v>4</v>
      </c>
      <c r="F121" s="93">
        <v>1</v>
      </c>
    </row>
    <row r="122" spans="1:6">
      <c r="A122" s="55">
        <v>116000</v>
      </c>
      <c r="B122" s="56" t="s">
        <v>19</v>
      </c>
      <c r="C122" s="93">
        <v>1</v>
      </c>
      <c r="D122" s="93">
        <v>1</v>
      </c>
      <c r="E122" s="93">
        <v>1</v>
      </c>
      <c r="F122" s="93">
        <v>1</v>
      </c>
    </row>
    <row r="123" spans="1:6">
      <c r="A123" s="55">
        <v>158026</v>
      </c>
      <c r="B123" s="56" t="s">
        <v>36</v>
      </c>
      <c r="C123" s="93">
        <v>4</v>
      </c>
      <c r="D123" s="93">
        <v>1</v>
      </c>
      <c r="E123" s="93">
        <v>3</v>
      </c>
      <c r="F123" s="93">
        <v>1</v>
      </c>
    </row>
    <row r="124" spans="1:6">
      <c r="A124" s="55">
        <v>117000</v>
      </c>
      <c r="B124" s="56" t="s">
        <v>20</v>
      </c>
      <c r="C124" s="93">
        <v>1</v>
      </c>
      <c r="D124" s="93">
        <v>1</v>
      </c>
      <c r="E124" s="93">
        <v>1</v>
      </c>
      <c r="F124" s="93">
        <v>1</v>
      </c>
    </row>
    <row r="125" spans="1:6">
      <c r="A125" s="55">
        <v>515000</v>
      </c>
      <c r="B125" s="56" t="s">
        <v>97</v>
      </c>
      <c r="C125" s="93">
        <v>2</v>
      </c>
      <c r="D125" s="93">
        <v>3</v>
      </c>
      <c r="E125" s="93">
        <v>1</v>
      </c>
      <c r="F125" s="93">
        <v>2</v>
      </c>
    </row>
    <row r="126" spans="1:6">
      <c r="A126" s="78">
        <v>166016</v>
      </c>
      <c r="B126" s="56" t="s">
        <v>255</v>
      </c>
      <c r="C126" s="93">
        <v>5</v>
      </c>
      <c r="D126" s="93">
        <v>3</v>
      </c>
      <c r="E126" s="93">
        <v>3</v>
      </c>
      <c r="F126" s="93">
        <v>1</v>
      </c>
    </row>
    <row r="127" spans="1:6">
      <c r="A127" s="55">
        <v>162000</v>
      </c>
      <c r="B127" s="56" t="s">
        <v>253</v>
      </c>
      <c r="C127" s="93">
        <v>3</v>
      </c>
      <c r="D127" s="93">
        <v>4</v>
      </c>
      <c r="E127" s="93">
        <v>2</v>
      </c>
      <c r="F127" s="93">
        <v>1</v>
      </c>
    </row>
    <row r="128" spans="1:6">
      <c r="A128" s="55">
        <v>162024</v>
      </c>
      <c r="B128" s="56" t="s">
        <v>44</v>
      </c>
      <c r="C128" s="93">
        <v>8</v>
      </c>
      <c r="D128" s="93">
        <v>2</v>
      </c>
      <c r="E128" s="93">
        <v>4</v>
      </c>
      <c r="F128" s="93">
        <v>1</v>
      </c>
    </row>
    <row r="129" spans="1:6">
      <c r="A129" s="55">
        <v>382044</v>
      </c>
      <c r="B129" s="56" t="s">
        <v>90</v>
      </c>
      <c r="C129" s="93">
        <v>6</v>
      </c>
      <c r="D129" s="93">
        <v>4</v>
      </c>
      <c r="E129" s="93">
        <v>3</v>
      </c>
      <c r="F129" s="93">
        <v>1</v>
      </c>
    </row>
    <row r="130" spans="1:6">
      <c r="A130" s="55">
        <v>374000</v>
      </c>
      <c r="B130" s="56" t="s">
        <v>261</v>
      </c>
      <c r="C130" s="93">
        <v>3</v>
      </c>
      <c r="D130" s="93">
        <v>4</v>
      </c>
      <c r="E130" s="93">
        <v>2</v>
      </c>
      <c r="F130" s="93">
        <v>1</v>
      </c>
    </row>
    <row r="131" spans="1:6">
      <c r="A131" s="55">
        <v>119000</v>
      </c>
      <c r="B131" s="56" t="s">
        <v>21</v>
      </c>
      <c r="C131" s="93">
        <v>1</v>
      </c>
      <c r="D131" s="93">
        <v>1</v>
      </c>
      <c r="E131" s="93">
        <v>1</v>
      </c>
      <c r="F131" s="93">
        <v>1</v>
      </c>
    </row>
    <row r="132" spans="1:6">
      <c r="A132" s="55">
        <v>570028</v>
      </c>
      <c r="B132" s="56" t="s">
        <v>120</v>
      </c>
      <c r="C132" s="93">
        <v>6</v>
      </c>
      <c r="D132" s="93">
        <v>4</v>
      </c>
      <c r="E132" s="93">
        <v>3</v>
      </c>
      <c r="F132" s="93">
        <v>2</v>
      </c>
    </row>
    <row r="133" spans="1:6">
      <c r="A133" s="55">
        <v>562028</v>
      </c>
      <c r="B133" s="56" t="s">
        <v>111</v>
      </c>
      <c r="C133" s="93">
        <v>4</v>
      </c>
      <c r="D133" s="93">
        <v>1</v>
      </c>
      <c r="E133" s="93">
        <v>3</v>
      </c>
      <c r="F133" s="93">
        <v>2</v>
      </c>
    </row>
    <row r="134" spans="1:6">
      <c r="A134" s="55">
        <v>966000</v>
      </c>
      <c r="B134" s="56" t="s">
        <v>277</v>
      </c>
      <c r="C134" s="93">
        <v>3</v>
      </c>
      <c r="D134" s="93">
        <v>4</v>
      </c>
      <c r="E134" s="93">
        <v>2</v>
      </c>
      <c r="F134" s="93">
        <v>2</v>
      </c>
    </row>
    <row r="135" spans="1:6">
      <c r="A135" s="55">
        <v>378024</v>
      </c>
      <c r="B135" s="56" t="s">
        <v>81</v>
      </c>
      <c r="C135" s="93">
        <v>6</v>
      </c>
      <c r="D135" s="93">
        <v>4</v>
      </c>
      <c r="E135" s="93">
        <v>3</v>
      </c>
      <c r="F135" s="93">
        <v>1</v>
      </c>
    </row>
    <row r="136" spans="1:6">
      <c r="A136" s="55">
        <v>774000</v>
      </c>
      <c r="B136" s="56" t="s">
        <v>274</v>
      </c>
      <c r="C136" s="93">
        <v>3</v>
      </c>
      <c r="D136" s="93">
        <v>4</v>
      </c>
      <c r="E136" s="93">
        <v>2</v>
      </c>
      <c r="F136" s="93">
        <v>2</v>
      </c>
    </row>
    <row r="137" spans="1:6">
      <c r="A137" s="55">
        <v>774032</v>
      </c>
      <c r="B137" s="56" t="s">
        <v>132</v>
      </c>
      <c r="C137" s="93">
        <v>8</v>
      </c>
      <c r="D137" s="93">
        <v>2</v>
      </c>
      <c r="E137" s="93">
        <v>4</v>
      </c>
      <c r="F137" s="93">
        <v>2</v>
      </c>
    </row>
    <row r="138" spans="1:6">
      <c r="A138" s="55">
        <v>962052</v>
      </c>
      <c r="B138" s="56" t="s">
        <v>154</v>
      </c>
      <c r="C138" s="93">
        <v>6</v>
      </c>
      <c r="D138" s="93">
        <v>4</v>
      </c>
      <c r="E138" s="93">
        <v>3</v>
      </c>
      <c r="F138" s="93">
        <v>2</v>
      </c>
    </row>
    <row r="139" spans="1:6">
      <c r="A139" s="55">
        <v>770032</v>
      </c>
      <c r="B139" s="56" t="s">
        <v>131</v>
      </c>
      <c r="C139" s="93">
        <v>6</v>
      </c>
      <c r="D139" s="93">
        <v>4</v>
      </c>
      <c r="E139" s="93">
        <v>3</v>
      </c>
      <c r="F139" s="93">
        <v>2</v>
      </c>
    </row>
    <row r="140" spans="1:6">
      <c r="A140" s="55">
        <v>362036</v>
      </c>
      <c r="B140" s="56" t="s">
        <v>69</v>
      </c>
      <c r="C140" s="93">
        <v>10</v>
      </c>
      <c r="D140" s="93">
        <v>4</v>
      </c>
      <c r="E140" s="93">
        <v>4</v>
      </c>
      <c r="F140" s="93">
        <v>1</v>
      </c>
    </row>
    <row r="141" spans="1:6">
      <c r="A141" s="55">
        <v>374036</v>
      </c>
      <c r="B141" s="56" t="s">
        <v>76</v>
      </c>
      <c r="C141" s="93">
        <v>6</v>
      </c>
      <c r="D141" s="93">
        <v>4</v>
      </c>
      <c r="E141" s="93">
        <v>3</v>
      </c>
      <c r="F141" s="93">
        <v>1</v>
      </c>
    </row>
    <row r="142" spans="1:6">
      <c r="A142" s="55">
        <v>158028</v>
      </c>
      <c r="B142" s="56" t="s">
        <v>37</v>
      </c>
      <c r="C142" s="93">
        <v>9</v>
      </c>
      <c r="D142" s="93">
        <v>3</v>
      </c>
      <c r="E142" s="93">
        <v>4</v>
      </c>
      <c r="F142" s="93">
        <v>1</v>
      </c>
    </row>
    <row r="143" spans="1:6">
      <c r="A143" s="55">
        <v>562032</v>
      </c>
      <c r="B143" s="56" t="s">
        <v>112</v>
      </c>
      <c r="C143" s="93">
        <v>7</v>
      </c>
      <c r="D143" s="93">
        <v>1</v>
      </c>
      <c r="E143" s="93">
        <v>4</v>
      </c>
      <c r="F143" s="93">
        <v>2</v>
      </c>
    </row>
    <row r="144" spans="1:6">
      <c r="A144" s="55">
        <v>120000</v>
      </c>
      <c r="B144" s="56" t="s">
        <v>22</v>
      </c>
      <c r="C144" s="93">
        <v>2</v>
      </c>
      <c r="D144" s="93">
        <v>2</v>
      </c>
      <c r="E144" s="93">
        <v>1</v>
      </c>
      <c r="F144" s="93">
        <v>1</v>
      </c>
    </row>
    <row r="145" spans="1:6" ht="12.75" customHeight="1">
      <c r="A145" s="78">
        <v>754028</v>
      </c>
      <c r="B145" s="56" t="s">
        <v>269</v>
      </c>
      <c r="C145" s="93">
        <v>6</v>
      </c>
      <c r="D145" s="93">
        <v>4</v>
      </c>
      <c r="E145" s="93">
        <v>3</v>
      </c>
      <c r="F145" s="93">
        <v>2</v>
      </c>
    </row>
    <row r="146" spans="1:6">
      <c r="A146" s="55">
        <v>382048</v>
      </c>
      <c r="B146" s="56" t="s">
        <v>91</v>
      </c>
      <c r="C146" s="93">
        <v>6</v>
      </c>
      <c r="D146" s="93">
        <v>4</v>
      </c>
      <c r="E146" s="93">
        <v>3</v>
      </c>
      <c r="F146" s="93">
        <v>1</v>
      </c>
    </row>
    <row r="147" spans="1:6">
      <c r="A147" s="55">
        <v>170032</v>
      </c>
      <c r="B147" s="56" t="s">
        <v>51</v>
      </c>
      <c r="C147" s="93">
        <v>6</v>
      </c>
      <c r="D147" s="93">
        <v>4</v>
      </c>
      <c r="E147" s="93">
        <v>3</v>
      </c>
      <c r="F147" s="93">
        <v>1</v>
      </c>
    </row>
    <row r="148" spans="1:6">
      <c r="A148" s="55">
        <v>566076</v>
      </c>
      <c r="B148" s="56" t="s">
        <v>117</v>
      </c>
      <c r="C148" s="93">
        <v>9</v>
      </c>
      <c r="D148" s="93">
        <v>3</v>
      </c>
      <c r="E148" s="93">
        <v>4</v>
      </c>
      <c r="F148" s="93">
        <v>2</v>
      </c>
    </row>
    <row r="149" spans="1:6">
      <c r="A149" s="55">
        <v>378000</v>
      </c>
      <c r="B149" s="56" t="s">
        <v>262</v>
      </c>
      <c r="C149" s="93">
        <v>3</v>
      </c>
      <c r="D149" s="93">
        <v>4</v>
      </c>
      <c r="E149" s="93">
        <v>2</v>
      </c>
      <c r="F149" s="93">
        <v>1</v>
      </c>
    </row>
    <row r="150" spans="1:6">
      <c r="A150" s="55">
        <v>382000</v>
      </c>
      <c r="B150" s="56" t="s">
        <v>263</v>
      </c>
      <c r="C150" s="93">
        <v>3</v>
      </c>
      <c r="D150" s="93">
        <v>4</v>
      </c>
      <c r="E150" s="93">
        <v>2</v>
      </c>
      <c r="F150" s="93">
        <v>1</v>
      </c>
    </row>
    <row r="151" spans="1:6">
      <c r="A151" s="55">
        <v>378028</v>
      </c>
      <c r="B151" s="56" t="s">
        <v>82</v>
      </c>
      <c r="C151" s="93">
        <v>6</v>
      </c>
      <c r="D151" s="93">
        <v>4</v>
      </c>
      <c r="E151" s="93">
        <v>3</v>
      </c>
      <c r="F151" s="93">
        <v>1</v>
      </c>
    </row>
    <row r="152" spans="1:6">
      <c r="A152" s="55">
        <v>382056</v>
      </c>
      <c r="B152" s="56" t="s">
        <v>92</v>
      </c>
      <c r="C152" s="93">
        <v>9</v>
      </c>
      <c r="D152" s="93">
        <v>3</v>
      </c>
      <c r="E152" s="93">
        <v>4</v>
      </c>
      <c r="F152" s="93">
        <v>1</v>
      </c>
    </row>
    <row r="153" spans="1:6">
      <c r="A153" s="55">
        <v>958040</v>
      </c>
      <c r="B153" s="56" t="s">
        <v>147</v>
      </c>
      <c r="C153" s="93">
        <v>6</v>
      </c>
      <c r="D153" s="93">
        <v>4</v>
      </c>
      <c r="E153" s="93">
        <v>3</v>
      </c>
      <c r="F153" s="93">
        <v>2</v>
      </c>
    </row>
    <row r="154" spans="1:6">
      <c r="A154" s="55">
        <v>954024</v>
      </c>
      <c r="B154" s="56" t="s">
        <v>142</v>
      </c>
      <c r="C154" s="93">
        <v>4</v>
      </c>
      <c r="D154" s="93">
        <v>2</v>
      </c>
      <c r="E154" s="93">
        <v>3</v>
      </c>
      <c r="F154" s="93">
        <v>2</v>
      </c>
    </row>
    <row r="155" spans="1:6">
      <c r="A155" s="55">
        <v>978028</v>
      </c>
      <c r="B155" s="56" t="s">
        <v>163</v>
      </c>
      <c r="C155" s="93">
        <v>5</v>
      </c>
      <c r="D155" s="93">
        <v>3</v>
      </c>
      <c r="E155" s="93">
        <v>3</v>
      </c>
      <c r="F155" s="93">
        <v>2</v>
      </c>
    </row>
    <row r="156" spans="1:6" ht="12.75" customHeight="1">
      <c r="A156" s="55">
        <v>978032</v>
      </c>
      <c r="B156" s="56" t="s">
        <v>164</v>
      </c>
      <c r="C156" s="93">
        <v>4</v>
      </c>
      <c r="D156" s="93">
        <v>2</v>
      </c>
      <c r="E156" s="93">
        <v>3</v>
      </c>
      <c r="F156" s="93">
        <v>2</v>
      </c>
    </row>
    <row r="157" spans="1:6">
      <c r="A157" s="55">
        <v>382060</v>
      </c>
      <c r="B157" s="56" t="s">
        <v>93</v>
      </c>
      <c r="C157" s="93">
        <v>4</v>
      </c>
      <c r="D157" s="93">
        <v>2</v>
      </c>
      <c r="E157" s="93">
        <v>3</v>
      </c>
      <c r="F157" s="93">
        <v>1</v>
      </c>
    </row>
    <row r="158" spans="1:6">
      <c r="A158" s="55">
        <v>970040</v>
      </c>
      <c r="B158" s="56" t="s">
        <v>156</v>
      </c>
      <c r="C158" s="93">
        <v>8</v>
      </c>
      <c r="D158" s="93">
        <v>2</v>
      </c>
      <c r="E158" s="93">
        <v>4</v>
      </c>
      <c r="F158" s="93">
        <v>2</v>
      </c>
    </row>
    <row r="159" spans="1:6">
      <c r="A159" s="55">
        <v>970000</v>
      </c>
      <c r="B159" s="56" t="s">
        <v>278</v>
      </c>
      <c r="C159" s="93">
        <v>3</v>
      </c>
      <c r="D159" s="93">
        <v>4</v>
      </c>
      <c r="E159" s="93">
        <v>2</v>
      </c>
      <c r="F159" s="93">
        <v>2</v>
      </c>
    </row>
    <row r="160" spans="1:6">
      <c r="A160" s="55">
        <v>974000</v>
      </c>
      <c r="B160" s="56" t="s">
        <v>279</v>
      </c>
      <c r="C160" s="93">
        <v>3</v>
      </c>
      <c r="D160" s="93">
        <v>4</v>
      </c>
      <c r="E160" s="93">
        <v>2</v>
      </c>
      <c r="F160" s="93">
        <v>2</v>
      </c>
    </row>
    <row r="161" spans="1:6">
      <c r="A161" s="55">
        <v>974040</v>
      </c>
      <c r="B161" s="56" t="s">
        <v>158</v>
      </c>
      <c r="C161" s="93">
        <v>5</v>
      </c>
      <c r="D161" s="93">
        <v>3</v>
      </c>
      <c r="E161" s="93">
        <v>3</v>
      </c>
      <c r="F161" s="93">
        <v>2</v>
      </c>
    </row>
    <row r="162" spans="1:6">
      <c r="A162" s="55">
        <v>122000</v>
      </c>
      <c r="B162" s="56" t="s">
        <v>23</v>
      </c>
      <c r="C162" s="93">
        <v>2</v>
      </c>
      <c r="D162" s="93">
        <v>2</v>
      </c>
      <c r="E162" s="93">
        <v>1</v>
      </c>
      <c r="F162" s="93">
        <v>1</v>
      </c>
    </row>
    <row r="163" spans="1:6">
      <c r="A163" s="55">
        <v>954028</v>
      </c>
      <c r="B163" s="56" t="s">
        <v>143</v>
      </c>
      <c r="C163" s="93">
        <v>6</v>
      </c>
      <c r="D163" s="93">
        <v>4</v>
      </c>
      <c r="E163" s="93">
        <v>3</v>
      </c>
      <c r="F163" s="93">
        <v>2</v>
      </c>
    </row>
    <row r="164" spans="1:6" ht="12.75" customHeight="1">
      <c r="A164" s="55">
        <v>566000</v>
      </c>
      <c r="B164" s="56" t="s">
        <v>266</v>
      </c>
      <c r="C164" s="93">
        <v>3</v>
      </c>
      <c r="D164" s="93">
        <v>4</v>
      </c>
      <c r="E164" s="93">
        <v>2</v>
      </c>
      <c r="F164" s="93">
        <v>2</v>
      </c>
    </row>
    <row r="165" spans="1:6">
      <c r="A165" s="55">
        <v>334032</v>
      </c>
      <c r="B165" s="56" t="s">
        <v>60</v>
      </c>
      <c r="C165" s="93">
        <v>7</v>
      </c>
      <c r="D165" s="93">
        <v>1</v>
      </c>
      <c r="E165" s="93">
        <v>4</v>
      </c>
      <c r="F165" s="93">
        <v>1</v>
      </c>
    </row>
    <row r="166" spans="1:6">
      <c r="A166" s="55">
        <v>958044</v>
      </c>
      <c r="B166" s="56" t="s">
        <v>148</v>
      </c>
      <c r="C166" s="93">
        <v>6</v>
      </c>
      <c r="D166" s="93">
        <v>4</v>
      </c>
      <c r="E166" s="93">
        <v>3</v>
      </c>
      <c r="F166" s="93">
        <v>2</v>
      </c>
    </row>
    <row r="167" spans="1:6">
      <c r="A167" s="55">
        <v>382068</v>
      </c>
      <c r="B167" s="56" t="s">
        <v>94</v>
      </c>
      <c r="C167" s="93">
        <v>8</v>
      </c>
      <c r="D167" s="93">
        <v>2</v>
      </c>
      <c r="E167" s="93">
        <v>4</v>
      </c>
      <c r="F167" s="93">
        <v>1</v>
      </c>
    </row>
    <row r="168" spans="1:6" ht="12.75" customHeight="1">
      <c r="A168" s="55">
        <v>978000</v>
      </c>
      <c r="B168" s="56" t="s">
        <v>280</v>
      </c>
      <c r="C168" s="93">
        <v>3</v>
      </c>
      <c r="D168" s="93">
        <v>3</v>
      </c>
      <c r="E168" s="93">
        <v>2</v>
      </c>
      <c r="F168" s="93">
        <v>2</v>
      </c>
    </row>
    <row r="169" spans="1:6">
      <c r="A169" s="55">
        <v>978036</v>
      </c>
      <c r="B169" s="56" t="s">
        <v>165</v>
      </c>
      <c r="C169" s="93">
        <v>8</v>
      </c>
      <c r="D169" s="93">
        <v>2</v>
      </c>
      <c r="E169" s="93">
        <v>4</v>
      </c>
      <c r="F169" s="93">
        <v>2</v>
      </c>
    </row>
    <row r="170" spans="1:6">
      <c r="A170" s="55">
        <v>158032</v>
      </c>
      <c r="B170" s="56" t="s">
        <v>38</v>
      </c>
      <c r="C170" s="93">
        <v>9</v>
      </c>
      <c r="D170" s="93">
        <v>3</v>
      </c>
      <c r="E170" s="93">
        <v>4</v>
      </c>
      <c r="F170" s="93">
        <v>1</v>
      </c>
    </row>
    <row r="171" spans="1:6">
      <c r="A171" s="55">
        <v>754044</v>
      </c>
      <c r="B171" s="56" t="s">
        <v>220</v>
      </c>
      <c r="C171" s="93">
        <v>6</v>
      </c>
      <c r="D171" s="93">
        <v>4</v>
      </c>
      <c r="E171" s="93">
        <v>3</v>
      </c>
      <c r="F171" s="93">
        <v>2</v>
      </c>
    </row>
    <row r="172" spans="1:6">
      <c r="A172" s="55">
        <v>166000</v>
      </c>
      <c r="B172" s="56" t="s">
        <v>254</v>
      </c>
      <c r="C172" s="93">
        <v>3</v>
      </c>
      <c r="D172" s="93">
        <v>4</v>
      </c>
      <c r="E172" s="93">
        <v>2</v>
      </c>
      <c r="F172" s="93">
        <v>1</v>
      </c>
    </row>
    <row r="173" spans="1:6">
      <c r="A173" s="55">
        <v>166032</v>
      </c>
      <c r="B173" s="56" t="s">
        <v>46</v>
      </c>
      <c r="C173" s="93">
        <v>8</v>
      </c>
      <c r="D173" s="93">
        <v>2</v>
      </c>
      <c r="E173" s="93">
        <v>4</v>
      </c>
      <c r="F173" s="93">
        <v>1</v>
      </c>
    </row>
    <row r="174" spans="1:6">
      <c r="A174" s="55">
        <v>170044</v>
      </c>
      <c r="B174" s="56" t="s">
        <v>52</v>
      </c>
      <c r="C174" s="93">
        <v>5</v>
      </c>
      <c r="D174" s="93">
        <v>3</v>
      </c>
      <c r="E174" s="93">
        <v>3</v>
      </c>
      <c r="F174" s="93">
        <v>1</v>
      </c>
    </row>
    <row r="175" spans="1:6">
      <c r="A175" s="55">
        <v>562036</v>
      </c>
      <c r="B175" s="56" t="s">
        <v>113</v>
      </c>
      <c r="C175" s="93">
        <v>5</v>
      </c>
      <c r="D175" s="93">
        <v>3</v>
      </c>
      <c r="E175" s="93">
        <v>3</v>
      </c>
      <c r="F175" s="93">
        <v>2</v>
      </c>
    </row>
    <row r="176" spans="1:6">
      <c r="A176" s="55">
        <v>570000</v>
      </c>
      <c r="B176" s="56" t="s">
        <v>267</v>
      </c>
      <c r="C176" s="93">
        <v>3</v>
      </c>
      <c r="D176" s="93">
        <v>4</v>
      </c>
      <c r="E176" s="93">
        <v>2</v>
      </c>
      <c r="F176" s="93">
        <v>2</v>
      </c>
    </row>
    <row r="177" spans="1:6" ht="12.75" customHeight="1">
      <c r="A177" s="55">
        <v>974044</v>
      </c>
      <c r="B177" s="56" t="s">
        <v>159</v>
      </c>
      <c r="C177" s="93">
        <v>6</v>
      </c>
      <c r="D177" s="93">
        <v>4</v>
      </c>
      <c r="E177" s="93">
        <v>3</v>
      </c>
      <c r="F177" s="93">
        <v>2</v>
      </c>
    </row>
    <row r="178" spans="1:6">
      <c r="A178" s="55">
        <v>962060</v>
      </c>
      <c r="B178" s="56" t="s">
        <v>155</v>
      </c>
      <c r="C178" s="93">
        <v>4</v>
      </c>
      <c r="D178" s="93">
        <v>2</v>
      </c>
      <c r="E178" s="93">
        <v>3</v>
      </c>
      <c r="F178" s="93">
        <v>2</v>
      </c>
    </row>
    <row r="179" spans="1:6" s="34" customFormat="1">
      <c r="A179" s="55">
        <v>378032</v>
      </c>
      <c r="B179" s="56" t="s">
        <v>83</v>
      </c>
      <c r="C179" s="93">
        <v>6</v>
      </c>
      <c r="D179" s="93">
        <v>4</v>
      </c>
      <c r="E179" s="93">
        <v>3</v>
      </c>
      <c r="F179" s="93">
        <v>1</v>
      </c>
    </row>
    <row r="180" spans="1:6" s="34" customFormat="1">
      <c r="A180" s="55">
        <v>978040</v>
      </c>
      <c r="B180" s="56" t="s">
        <v>166</v>
      </c>
      <c r="C180" s="93">
        <v>5</v>
      </c>
      <c r="D180" s="93">
        <v>3</v>
      </c>
      <c r="E180" s="93">
        <v>3</v>
      </c>
      <c r="F180" s="93">
        <v>2</v>
      </c>
    </row>
    <row r="181" spans="1:6">
      <c r="A181" s="55">
        <v>170000</v>
      </c>
      <c r="B181" s="56" t="s">
        <v>256</v>
      </c>
      <c r="C181" s="93">
        <v>3</v>
      </c>
      <c r="D181" s="93">
        <v>4</v>
      </c>
      <c r="E181" s="93">
        <v>2</v>
      </c>
      <c r="F181" s="93">
        <v>1</v>
      </c>
    </row>
    <row r="182" spans="1:6">
      <c r="A182" s="55">
        <v>170048</v>
      </c>
      <c r="B182" s="56" t="s">
        <v>53</v>
      </c>
      <c r="C182" s="93">
        <v>8</v>
      </c>
      <c r="D182" s="93">
        <v>2</v>
      </c>
      <c r="E182" s="93">
        <v>4</v>
      </c>
      <c r="F182" s="93">
        <v>1</v>
      </c>
    </row>
    <row r="183" spans="1:6">
      <c r="A183" s="55">
        <v>362040</v>
      </c>
      <c r="B183" s="56" t="s">
        <v>70</v>
      </c>
      <c r="C183" s="93">
        <v>4</v>
      </c>
      <c r="D183" s="93">
        <v>2</v>
      </c>
      <c r="E183" s="93">
        <v>3</v>
      </c>
      <c r="F183" s="93">
        <v>1</v>
      </c>
    </row>
    <row r="184" spans="1:6">
      <c r="A184" s="55">
        <v>954032</v>
      </c>
      <c r="B184" s="56" t="s">
        <v>144</v>
      </c>
      <c r="C184" s="93">
        <v>6</v>
      </c>
      <c r="D184" s="93">
        <v>4</v>
      </c>
      <c r="E184" s="93">
        <v>3</v>
      </c>
      <c r="F184" s="93">
        <v>2</v>
      </c>
    </row>
    <row r="185" spans="1:6">
      <c r="A185" s="55">
        <v>374048</v>
      </c>
      <c r="B185" s="56" t="s">
        <v>77</v>
      </c>
      <c r="C185" s="93">
        <v>6</v>
      </c>
      <c r="D185" s="93">
        <v>4</v>
      </c>
      <c r="E185" s="93">
        <v>3</v>
      </c>
      <c r="F185" s="93">
        <v>1</v>
      </c>
    </row>
    <row r="186" spans="1:6">
      <c r="A186" s="55">
        <v>166036</v>
      </c>
      <c r="B186" s="56" t="s">
        <v>47</v>
      </c>
      <c r="C186" s="93">
        <v>10</v>
      </c>
      <c r="D186" s="93">
        <v>4</v>
      </c>
      <c r="E186" s="93">
        <v>4</v>
      </c>
      <c r="F186" s="93">
        <v>1</v>
      </c>
    </row>
    <row r="187" spans="1:6">
      <c r="A187" s="55">
        <v>374052</v>
      </c>
      <c r="B187" s="56" t="s">
        <v>78</v>
      </c>
      <c r="C187" s="93">
        <v>6</v>
      </c>
      <c r="D187" s="93">
        <v>4</v>
      </c>
      <c r="E187" s="93">
        <v>3</v>
      </c>
      <c r="F187" s="93">
        <v>1</v>
      </c>
    </row>
    <row r="188" spans="1:6">
      <c r="A188" s="55">
        <v>954036</v>
      </c>
      <c r="B188" s="56" t="s">
        <v>145</v>
      </c>
      <c r="C188" s="93">
        <v>8</v>
      </c>
      <c r="D188" s="93">
        <v>2</v>
      </c>
      <c r="E188" s="93">
        <v>4</v>
      </c>
      <c r="F188" s="93">
        <v>2</v>
      </c>
    </row>
    <row r="189" spans="1:6">
      <c r="A189" s="55">
        <v>158036</v>
      </c>
      <c r="B189" s="56" t="s">
        <v>39</v>
      </c>
      <c r="C189" s="93">
        <v>5</v>
      </c>
      <c r="D189" s="93">
        <v>3</v>
      </c>
      <c r="E189" s="93">
        <v>3</v>
      </c>
      <c r="F189" s="93">
        <v>1</v>
      </c>
    </row>
    <row r="190" spans="1:6">
      <c r="A190" s="55">
        <v>124000</v>
      </c>
      <c r="B190" s="56" t="s">
        <v>24</v>
      </c>
      <c r="C190" s="93">
        <v>1</v>
      </c>
      <c r="D190" s="93">
        <v>1</v>
      </c>
      <c r="E190" s="93">
        <v>1</v>
      </c>
      <c r="F190" s="93">
        <v>1</v>
      </c>
    </row>
    <row r="191" spans="1:6" s="34" customFormat="1">
      <c r="A191" s="55">
        <v>334036</v>
      </c>
      <c r="B191" s="56" t="s">
        <v>61</v>
      </c>
      <c r="C191" s="93">
        <v>5</v>
      </c>
      <c r="D191" s="93">
        <v>3</v>
      </c>
      <c r="E191" s="93">
        <v>3</v>
      </c>
      <c r="F191" s="93">
        <v>1</v>
      </c>
    </row>
    <row r="192" spans="1:6" ht="12.75" customHeight="1">
      <c r="A192" s="193">
        <v>1</v>
      </c>
      <c r="B192" s="365" t="s">
        <v>309</v>
      </c>
      <c r="C192" s="365"/>
      <c r="D192" s="365"/>
      <c r="E192" s="365"/>
      <c r="F192" s="365"/>
    </row>
    <row r="193" spans="1:6" s="34" customFormat="1" ht="12.75" customHeight="1">
      <c r="A193" s="193"/>
      <c r="B193" s="366"/>
      <c r="C193" s="366"/>
      <c r="D193" s="366"/>
      <c r="E193" s="366"/>
      <c r="F193" s="366"/>
    </row>
    <row r="194" spans="1:6" s="34" customFormat="1" ht="12.75" customHeight="1">
      <c r="A194" s="193">
        <v>2</v>
      </c>
      <c r="B194" s="367" t="s">
        <v>294</v>
      </c>
      <c r="C194" s="367"/>
      <c r="D194" s="367"/>
      <c r="E194" s="367"/>
      <c r="F194" s="367"/>
    </row>
    <row r="195" spans="1:6" s="34" customFormat="1" ht="12.75" customHeight="1">
      <c r="A195" s="193"/>
      <c r="B195" s="367"/>
      <c r="C195" s="367"/>
      <c r="D195" s="367"/>
      <c r="E195" s="367"/>
      <c r="F195" s="367"/>
    </row>
    <row r="196" spans="1:6" s="34" customFormat="1" ht="12.75" customHeight="1">
      <c r="A196" s="193">
        <v>3</v>
      </c>
      <c r="B196" s="368" t="s">
        <v>295</v>
      </c>
      <c r="C196" s="368"/>
      <c r="D196" s="368"/>
      <c r="E196" s="368"/>
      <c r="F196" s="368"/>
    </row>
    <row r="197" spans="1:6" s="34" customFormat="1" ht="12.75" customHeight="1">
      <c r="A197" s="193"/>
      <c r="B197" s="368"/>
      <c r="C197" s="368"/>
      <c r="D197" s="368"/>
      <c r="E197" s="368"/>
      <c r="F197" s="368"/>
    </row>
    <row r="198" spans="1:6" s="34" customFormat="1" ht="12.75" customHeight="1">
      <c r="A198" s="193">
        <v>4</v>
      </c>
      <c r="B198" s="368" t="s">
        <v>224</v>
      </c>
      <c r="C198" s="368"/>
      <c r="D198" s="368"/>
      <c r="E198" s="368"/>
      <c r="F198" s="368"/>
    </row>
    <row r="199" spans="1:6" s="34" customFormat="1" ht="12.75" customHeight="1">
      <c r="A199" s="193"/>
      <c r="B199" s="368"/>
      <c r="C199" s="368"/>
      <c r="D199" s="368"/>
      <c r="E199" s="368"/>
      <c r="F199" s="368"/>
    </row>
    <row r="200" spans="1:6" s="34" customFormat="1" ht="12.75" customHeight="1">
      <c r="A200" s="193"/>
      <c r="B200" s="368"/>
      <c r="C200" s="368"/>
      <c r="D200" s="368"/>
      <c r="E200" s="368"/>
      <c r="F200" s="368"/>
    </row>
    <row r="201" spans="1:6" s="34" customFormat="1" ht="12.75" customHeight="1">
      <c r="A201" s="193"/>
      <c r="B201" s="368"/>
      <c r="C201" s="368"/>
      <c r="D201" s="368"/>
      <c r="E201" s="368"/>
      <c r="F201" s="368"/>
    </row>
    <row r="202" spans="1:6" ht="12.75" customHeight="1">
      <c r="A202" s="194">
        <v>5</v>
      </c>
      <c r="B202" s="368" t="s">
        <v>282</v>
      </c>
      <c r="C202" s="368"/>
      <c r="D202" s="368"/>
      <c r="E202" s="368"/>
      <c r="F202" s="368"/>
    </row>
    <row r="203" spans="1:6" s="34" customFormat="1">
      <c r="A203" s="71"/>
      <c r="B203" s="368"/>
      <c r="C203" s="368"/>
      <c r="D203" s="368"/>
      <c r="E203" s="368"/>
      <c r="F203" s="368"/>
    </row>
    <row r="204" spans="1:6" s="34" customFormat="1">
      <c r="A204" s="71"/>
      <c r="B204" s="368"/>
      <c r="C204" s="368"/>
      <c r="D204" s="368"/>
      <c r="E204" s="368"/>
      <c r="F204" s="368"/>
    </row>
    <row r="205" spans="1:6">
      <c r="A205" s="60" t="s">
        <v>237</v>
      </c>
      <c r="B205" s="72"/>
      <c r="C205" s="72"/>
      <c r="D205" s="72"/>
      <c r="E205" s="35"/>
      <c r="F205" s="35"/>
    </row>
    <row r="213" spans="2:2">
      <c r="B213" s="35"/>
    </row>
  </sheetData>
  <mergeCells count="11">
    <mergeCell ref="A3:A5"/>
    <mergeCell ref="F3:F5"/>
    <mergeCell ref="B3:B5"/>
    <mergeCell ref="C3:C5"/>
    <mergeCell ref="E3:E5"/>
    <mergeCell ref="D3:D5"/>
    <mergeCell ref="B192:F193"/>
    <mergeCell ref="B194:F195"/>
    <mergeCell ref="B196:F197"/>
    <mergeCell ref="B198:F201"/>
    <mergeCell ref="B202:F20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D461"/>
  <sheetViews>
    <sheetView zoomScale="80" zoomScaleNormal="80" workbookViewId="0">
      <pane ySplit="5" topLeftCell="A6" activePane="bottomLeft" state="frozen"/>
      <selection pane="bottomLeft" activeCell="AC196" sqref="AC196"/>
    </sheetView>
  </sheetViews>
  <sheetFormatPr baseColWidth="10" defaultColWidth="11.42578125" defaultRowHeight="12.75"/>
  <cols>
    <col min="1" max="4" width="11.42578125" style="35"/>
    <col min="5" max="5" width="40.28515625" style="35" customWidth="1"/>
    <col min="6" max="16" width="11.42578125" style="35" customWidth="1"/>
    <col min="17" max="16384" width="11.42578125" style="35"/>
  </cols>
  <sheetData>
    <row r="1" spans="1:27" ht="18.75">
      <c r="A1" s="90" t="s">
        <v>382</v>
      </c>
    </row>
    <row r="2" spans="1:27" ht="15.75" customHeight="1">
      <c r="A2" s="72" t="s">
        <v>405</v>
      </c>
    </row>
    <row r="3" spans="1:27" ht="12.75" customHeight="1">
      <c r="A3" s="369" t="s">
        <v>286</v>
      </c>
      <c r="B3" s="369" t="s">
        <v>306</v>
      </c>
      <c r="C3" s="369" t="s">
        <v>297</v>
      </c>
      <c r="D3" s="372" t="s">
        <v>6</v>
      </c>
      <c r="E3" s="375" t="s">
        <v>169</v>
      </c>
      <c r="F3" s="384" t="s">
        <v>170</v>
      </c>
      <c r="G3" s="378" t="s">
        <v>171</v>
      </c>
      <c r="H3" s="379"/>
      <c r="I3" s="379"/>
      <c r="J3" s="379"/>
      <c r="K3" s="379"/>
      <c r="L3" s="380"/>
      <c r="M3" s="387" t="s">
        <v>193</v>
      </c>
      <c r="N3" s="379"/>
      <c r="O3" s="380"/>
      <c r="P3" s="378" t="s">
        <v>4</v>
      </c>
      <c r="Q3" s="379"/>
      <c r="R3" s="379"/>
      <c r="S3" s="379"/>
      <c r="T3" s="379"/>
      <c r="U3" s="379"/>
      <c r="V3" s="379"/>
      <c r="W3" s="380"/>
      <c r="X3" s="378" t="s">
        <v>1</v>
      </c>
      <c r="Y3" s="379"/>
      <c r="Z3" s="380"/>
    </row>
    <row r="4" spans="1:27" ht="12.75" customHeight="1">
      <c r="A4" s="370"/>
      <c r="B4" s="370"/>
      <c r="C4" s="370"/>
      <c r="D4" s="373"/>
      <c r="E4" s="376"/>
      <c r="F4" s="385"/>
      <c r="G4" s="381"/>
      <c r="H4" s="382"/>
      <c r="I4" s="382"/>
      <c r="J4" s="382"/>
      <c r="K4" s="382"/>
      <c r="L4" s="383"/>
      <c r="M4" s="382"/>
      <c r="N4" s="382"/>
      <c r="O4" s="383"/>
      <c r="P4" s="381"/>
      <c r="Q4" s="382"/>
      <c r="R4" s="382"/>
      <c r="S4" s="382"/>
      <c r="T4" s="382"/>
      <c r="U4" s="382"/>
      <c r="V4" s="382"/>
      <c r="W4" s="383"/>
      <c r="X4" s="381"/>
      <c r="Y4" s="382"/>
      <c r="Z4" s="383"/>
    </row>
    <row r="5" spans="1:27" ht="55.5" customHeight="1">
      <c r="A5" s="371"/>
      <c r="B5" s="371"/>
      <c r="C5" s="371"/>
      <c r="D5" s="374"/>
      <c r="E5" s="377"/>
      <c r="F5" s="386"/>
      <c r="G5" s="236" t="s">
        <v>172</v>
      </c>
      <c r="H5" s="237" t="s">
        <v>173</v>
      </c>
      <c r="I5" s="237" t="s">
        <v>174</v>
      </c>
      <c r="J5" s="238" t="s">
        <v>175</v>
      </c>
      <c r="K5" s="237" t="s">
        <v>176</v>
      </c>
      <c r="L5" s="239" t="s">
        <v>177</v>
      </c>
      <c r="M5" s="240" t="s">
        <v>192</v>
      </c>
      <c r="N5" s="241" t="s">
        <v>190</v>
      </c>
      <c r="O5" s="242" t="s">
        <v>191</v>
      </c>
      <c r="P5" s="243" t="s">
        <v>283</v>
      </c>
      <c r="Q5" s="244" t="s">
        <v>178</v>
      </c>
      <c r="R5" s="243" t="s">
        <v>195</v>
      </c>
      <c r="S5" s="245" t="s">
        <v>196</v>
      </c>
      <c r="T5" s="243" t="s">
        <v>285</v>
      </c>
      <c r="U5" s="245" t="s">
        <v>284</v>
      </c>
      <c r="V5" s="243" t="s">
        <v>197</v>
      </c>
      <c r="W5" s="245" t="s">
        <v>198</v>
      </c>
      <c r="X5" s="246" t="s">
        <v>199</v>
      </c>
      <c r="Y5" s="247" t="s">
        <v>202</v>
      </c>
      <c r="Z5" s="248" t="s">
        <v>191</v>
      </c>
    </row>
    <row r="6" spans="1:27">
      <c r="A6" s="99">
        <v>2</v>
      </c>
      <c r="B6" s="100">
        <v>2</v>
      </c>
      <c r="C6" s="100">
        <v>1</v>
      </c>
      <c r="D6" s="96">
        <v>111000</v>
      </c>
      <c r="E6" s="81" t="s">
        <v>15</v>
      </c>
      <c r="F6" s="249">
        <v>115592</v>
      </c>
      <c r="G6" s="250">
        <v>19542</v>
      </c>
      <c r="H6" s="250">
        <v>17690</v>
      </c>
      <c r="I6" s="250">
        <v>21699</v>
      </c>
      <c r="J6" s="250">
        <v>20861</v>
      </c>
      <c r="K6" s="250">
        <v>19418</v>
      </c>
      <c r="L6" s="251">
        <v>16382</v>
      </c>
      <c r="M6" s="250">
        <v>37232</v>
      </c>
      <c r="N6" s="250">
        <v>58931</v>
      </c>
      <c r="O6" s="251">
        <v>56661</v>
      </c>
      <c r="P6" s="250">
        <v>59408</v>
      </c>
      <c r="Q6" s="251">
        <v>56184</v>
      </c>
      <c r="R6" s="250">
        <v>11233</v>
      </c>
      <c r="S6" s="251">
        <v>10466</v>
      </c>
      <c r="T6" s="250">
        <v>29077</v>
      </c>
      <c r="U6" s="251">
        <v>27584</v>
      </c>
      <c r="V6" s="250">
        <v>40310</v>
      </c>
      <c r="W6" s="251">
        <v>38050</v>
      </c>
      <c r="X6" s="250">
        <v>78360</v>
      </c>
      <c r="Y6" s="250">
        <v>21699</v>
      </c>
      <c r="Z6" s="107">
        <v>56661</v>
      </c>
      <c r="AA6" s="21"/>
    </row>
    <row r="7" spans="1:27">
      <c r="A7" s="101">
        <v>1</v>
      </c>
      <c r="B7" s="102">
        <v>1</v>
      </c>
      <c r="C7" s="102">
        <v>1</v>
      </c>
      <c r="D7" s="97">
        <v>112000</v>
      </c>
      <c r="E7" s="82" t="s">
        <v>16</v>
      </c>
      <c r="F7" s="105">
        <v>101659</v>
      </c>
      <c r="G7" s="106">
        <v>15571</v>
      </c>
      <c r="H7" s="106">
        <v>14251</v>
      </c>
      <c r="I7" s="106">
        <v>18160</v>
      </c>
      <c r="J7" s="106">
        <v>18248</v>
      </c>
      <c r="K7" s="106">
        <v>19099</v>
      </c>
      <c r="L7" s="107">
        <v>16330</v>
      </c>
      <c r="M7" s="106">
        <v>29822</v>
      </c>
      <c r="N7" s="106">
        <v>47982</v>
      </c>
      <c r="O7" s="107">
        <v>53677</v>
      </c>
      <c r="P7" s="106">
        <v>52691</v>
      </c>
      <c r="Q7" s="107">
        <v>48968</v>
      </c>
      <c r="R7" s="106">
        <v>9318</v>
      </c>
      <c r="S7" s="107">
        <v>8842</v>
      </c>
      <c r="T7" s="106">
        <v>27856</v>
      </c>
      <c r="U7" s="107">
        <v>25821</v>
      </c>
      <c r="V7" s="106">
        <v>37174</v>
      </c>
      <c r="W7" s="107">
        <v>34663</v>
      </c>
      <c r="X7" s="106">
        <v>71837</v>
      </c>
      <c r="Y7" s="106">
        <v>18160</v>
      </c>
      <c r="Z7" s="107">
        <v>53677</v>
      </c>
      <c r="AA7" s="21"/>
    </row>
    <row r="8" spans="1:27">
      <c r="A8" s="101">
        <v>1</v>
      </c>
      <c r="B8" s="102">
        <v>1</v>
      </c>
      <c r="C8" s="102">
        <v>1</v>
      </c>
      <c r="D8" s="97">
        <v>113000</v>
      </c>
      <c r="E8" s="83" t="s">
        <v>17</v>
      </c>
      <c r="F8" s="105">
        <v>111227</v>
      </c>
      <c r="G8" s="106">
        <v>17492</v>
      </c>
      <c r="H8" s="106">
        <v>16333</v>
      </c>
      <c r="I8" s="106">
        <v>19848</v>
      </c>
      <c r="J8" s="106">
        <v>20286</v>
      </c>
      <c r="K8" s="106">
        <v>20002</v>
      </c>
      <c r="L8" s="107">
        <v>17266</v>
      </c>
      <c r="M8" s="106">
        <v>33825</v>
      </c>
      <c r="N8" s="106">
        <v>53673</v>
      </c>
      <c r="O8" s="107">
        <v>57554</v>
      </c>
      <c r="P8" s="106">
        <v>57432</v>
      </c>
      <c r="Q8" s="107">
        <v>53795</v>
      </c>
      <c r="R8" s="106">
        <v>10133</v>
      </c>
      <c r="S8" s="107">
        <v>9715</v>
      </c>
      <c r="T8" s="106">
        <v>29862</v>
      </c>
      <c r="U8" s="107">
        <v>27692</v>
      </c>
      <c r="V8" s="106">
        <v>39995</v>
      </c>
      <c r="W8" s="107">
        <v>37407</v>
      </c>
      <c r="X8" s="106">
        <v>77402</v>
      </c>
      <c r="Y8" s="106">
        <v>19848</v>
      </c>
      <c r="Z8" s="107">
        <v>57554</v>
      </c>
      <c r="AA8" s="21"/>
    </row>
    <row r="9" spans="1:27">
      <c r="A9" s="101">
        <v>1</v>
      </c>
      <c r="B9" s="102">
        <v>1</v>
      </c>
      <c r="C9" s="102">
        <v>1</v>
      </c>
      <c r="D9" s="97">
        <v>114000</v>
      </c>
      <c r="E9" s="83" t="s">
        <v>18</v>
      </c>
      <c r="F9" s="105">
        <v>44488</v>
      </c>
      <c r="G9" s="106">
        <v>6587</v>
      </c>
      <c r="H9" s="106">
        <v>6058</v>
      </c>
      <c r="I9" s="106">
        <v>8009</v>
      </c>
      <c r="J9" s="106">
        <v>8184</v>
      </c>
      <c r="K9" s="106">
        <v>8545</v>
      </c>
      <c r="L9" s="107">
        <v>7105</v>
      </c>
      <c r="M9" s="106">
        <v>12645</v>
      </c>
      <c r="N9" s="106">
        <v>20654</v>
      </c>
      <c r="O9" s="107">
        <v>23834</v>
      </c>
      <c r="P9" s="106">
        <v>23087</v>
      </c>
      <c r="Q9" s="107">
        <v>21401</v>
      </c>
      <c r="R9" s="106">
        <v>4184</v>
      </c>
      <c r="S9" s="107">
        <v>3825</v>
      </c>
      <c r="T9" s="106">
        <v>12444</v>
      </c>
      <c r="U9" s="107">
        <v>11390</v>
      </c>
      <c r="V9" s="106">
        <v>16628</v>
      </c>
      <c r="W9" s="107">
        <v>15215</v>
      </c>
      <c r="X9" s="106">
        <v>31843</v>
      </c>
      <c r="Y9" s="106">
        <v>8009</v>
      </c>
      <c r="Z9" s="107">
        <v>23834</v>
      </c>
      <c r="AA9" s="21"/>
    </row>
    <row r="10" spans="1:27">
      <c r="A10" s="101">
        <v>1</v>
      </c>
      <c r="B10" s="102">
        <v>1</v>
      </c>
      <c r="C10" s="102">
        <v>1</v>
      </c>
      <c r="D10" s="97">
        <v>116000</v>
      </c>
      <c r="E10" s="83" t="s">
        <v>19</v>
      </c>
      <c r="F10" s="105">
        <v>51618</v>
      </c>
      <c r="G10" s="106">
        <v>7765</v>
      </c>
      <c r="H10" s="106">
        <v>7149</v>
      </c>
      <c r="I10" s="106">
        <v>9115</v>
      </c>
      <c r="J10" s="106">
        <v>9333</v>
      </c>
      <c r="K10" s="106">
        <v>10004</v>
      </c>
      <c r="L10" s="107">
        <v>8252</v>
      </c>
      <c r="M10" s="106">
        <v>14914</v>
      </c>
      <c r="N10" s="106">
        <v>24029</v>
      </c>
      <c r="O10" s="107">
        <v>27589</v>
      </c>
      <c r="P10" s="106">
        <v>26641</v>
      </c>
      <c r="Q10" s="107">
        <v>24977</v>
      </c>
      <c r="R10" s="106">
        <v>4672</v>
      </c>
      <c r="S10" s="107">
        <v>4443</v>
      </c>
      <c r="T10" s="106">
        <v>14237</v>
      </c>
      <c r="U10" s="107">
        <v>13352</v>
      </c>
      <c r="V10" s="106">
        <v>18909</v>
      </c>
      <c r="W10" s="107">
        <v>17795</v>
      </c>
      <c r="X10" s="106">
        <v>36704</v>
      </c>
      <c r="Y10" s="106">
        <v>9115</v>
      </c>
      <c r="Z10" s="107">
        <v>27589</v>
      </c>
      <c r="AA10" s="21"/>
    </row>
    <row r="11" spans="1:27">
      <c r="A11" s="101">
        <v>1</v>
      </c>
      <c r="B11" s="102">
        <v>1</v>
      </c>
      <c r="C11" s="102">
        <v>1</v>
      </c>
      <c r="D11" s="97">
        <v>117000</v>
      </c>
      <c r="E11" s="83" t="s">
        <v>20</v>
      </c>
      <c r="F11" s="105">
        <v>32229</v>
      </c>
      <c r="G11" s="106">
        <v>4963</v>
      </c>
      <c r="H11" s="106">
        <v>4584</v>
      </c>
      <c r="I11" s="106">
        <v>6032</v>
      </c>
      <c r="J11" s="106">
        <v>5762</v>
      </c>
      <c r="K11" s="106">
        <v>6051</v>
      </c>
      <c r="L11" s="107">
        <v>4837</v>
      </c>
      <c r="M11" s="106">
        <v>9547</v>
      </c>
      <c r="N11" s="106">
        <v>15579</v>
      </c>
      <c r="O11" s="107">
        <v>16650</v>
      </c>
      <c r="P11" s="106">
        <v>16681</v>
      </c>
      <c r="Q11" s="107">
        <v>15548</v>
      </c>
      <c r="R11" s="106">
        <v>3094</v>
      </c>
      <c r="S11" s="107">
        <v>2938</v>
      </c>
      <c r="T11" s="106">
        <v>8606</v>
      </c>
      <c r="U11" s="107">
        <v>8044</v>
      </c>
      <c r="V11" s="106">
        <v>11700</v>
      </c>
      <c r="W11" s="107">
        <v>10982</v>
      </c>
      <c r="X11" s="106">
        <v>22682</v>
      </c>
      <c r="Y11" s="106">
        <v>6032</v>
      </c>
      <c r="Z11" s="107">
        <v>16650</v>
      </c>
      <c r="AA11" s="21"/>
    </row>
    <row r="12" spans="1:27">
      <c r="A12" s="101">
        <v>1</v>
      </c>
      <c r="B12" s="102">
        <v>1</v>
      </c>
      <c r="C12" s="102">
        <v>1</v>
      </c>
      <c r="D12" s="97">
        <v>119000</v>
      </c>
      <c r="E12" s="83" t="s">
        <v>21</v>
      </c>
      <c r="F12" s="105">
        <v>39901</v>
      </c>
      <c r="G12" s="106">
        <v>6009</v>
      </c>
      <c r="H12" s="106">
        <v>5626</v>
      </c>
      <c r="I12" s="106">
        <v>7216</v>
      </c>
      <c r="J12" s="106">
        <v>7247</v>
      </c>
      <c r="K12" s="106">
        <v>7460</v>
      </c>
      <c r="L12" s="107">
        <v>6343</v>
      </c>
      <c r="M12" s="106">
        <v>11635</v>
      </c>
      <c r="N12" s="106">
        <v>18851</v>
      </c>
      <c r="O12" s="107">
        <v>21050</v>
      </c>
      <c r="P12" s="106">
        <v>20523</v>
      </c>
      <c r="Q12" s="107">
        <v>19378</v>
      </c>
      <c r="R12" s="106">
        <v>3698</v>
      </c>
      <c r="S12" s="107">
        <v>3518</v>
      </c>
      <c r="T12" s="106">
        <v>10828</v>
      </c>
      <c r="U12" s="107">
        <v>10222</v>
      </c>
      <c r="V12" s="106">
        <v>14526</v>
      </c>
      <c r="W12" s="107">
        <v>13740</v>
      </c>
      <c r="X12" s="106">
        <v>28266</v>
      </c>
      <c r="Y12" s="106">
        <v>7216</v>
      </c>
      <c r="Z12" s="107">
        <v>21050</v>
      </c>
      <c r="AA12" s="21"/>
    </row>
    <row r="13" spans="1:27">
      <c r="A13" s="101">
        <v>2</v>
      </c>
      <c r="B13" s="102">
        <v>2</v>
      </c>
      <c r="C13" s="102">
        <v>1</v>
      </c>
      <c r="D13" s="97">
        <v>120000</v>
      </c>
      <c r="E13" s="83" t="s">
        <v>22</v>
      </c>
      <c r="F13" s="105">
        <v>22141</v>
      </c>
      <c r="G13" s="106">
        <v>3264</v>
      </c>
      <c r="H13" s="106">
        <v>3087</v>
      </c>
      <c r="I13" s="106">
        <v>3872</v>
      </c>
      <c r="J13" s="106">
        <v>4109</v>
      </c>
      <c r="K13" s="106">
        <v>4335</v>
      </c>
      <c r="L13" s="107">
        <v>3474</v>
      </c>
      <c r="M13" s="106">
        <v>6351</v>
      </c>
      <c r="N13" s="106">
        <v>10223</v>
      </c>
      <c r="O13" s="107">
        <v>11918</v>
      </c>
      <c r="P13" s="106">
        <v>11354</v>
      </c>
      <c r="Q13" s="107">
        <v>10787</v>
      </c>
      <c r="R13" s="106">
        <v>2000</v>
      </c>
      <c r="S13" s="107">
        <v>1872</v>
      </c>
      <c r="T13" s="106">
        <v>6133</v>
      </c>
      <c r="U13" s="107">
        <v>5785</v>
      </c>
      <c r="V13" s="106">
        <v>8133</v>
      </c>
      <c r="W13" s="107">
        <v>7657</v>
      </c>
      <c r="X13" s="106">
        <v>15790</v>
      </c>
      <c r="Y13" s="106">
        <v>3872</v>
      </c>
      <c r="Z13" s="107">
        <v>11918</v>
      </c>
      <c r="AA13" s="21"/>
    </row>
    <row r="14" spans="1:27">
      <c r="A14" s="101">
        <v>2</v>
      </c>
      <c r="B14" s="102">
        <v>2</v>
      </c>
      <c r="C14" s="102">
        <v>1</v>
      </c>
      <c r="D14" s="97">
        <v>122000</v>
      </c>
      <c r="E14" s="83" t="s">
        <v>23</v>
      </c>
      <c r="F14" s="105">
        <v>31932</v>
      </c>
      <c r="G14" s="106">
        <v>4563</v>
      </c>
      <c r="H14" s="106">
        <v>4402</v>
      </c>
      <c r="I14" s="106">
        <v>5660</v>
      </c>
      <c r="J14" s="106">
        <v>6009</v>
      </c>
      <c r="K14" s="106">
        <v>6261</v>
      </c>
      <c r="L14" s="107">
        <v>5037</v>
      </c>
      <c r="M14" s="106">
        <v>8965</v>
      </c>
      <c r="N14" s="106">
        <v>14625</v>
      </c>
      <c r="O14" s="107">
        <v>17307</v>
      </c>
      <c r="P14" s="106">
        <v>16527</v>
      </c>
      <c r="Q14" s="107">
        <v>15405</v>
      </c>
      <c r="R14" s="106">
        <v>2908</v>
      </c>
      <c r="S14" s="107">
        <v>2752</v>
      </c>
      <c r="T14" s="106">
        <v>8953</v>
      </c>
      <c r="U14" s="107">
        <v>8354</v>
      </c>
      <c r="V14" s="106">
        <v>11861</v>
      </c>
      <c r="W14" s="107">
        <v>11106</v>
      </c>
      <c r="X14" s="106">
        <v>22967</v>
      </c>
      <c r="Y14" s="106">
        <v>5660</v>
      </c>
      <c r="Z14" s="107">
        <v>17307</v>
      </c>
      <c r="AA14" s="21"/>
    </row>
    <row r="15" spans="1:27">
      <c r="A15" s="101">
        <v>1</v>
      </c>
      <c r="B15" s="102">
        <v>1</v>
      </c>
      <c r="C15" s="102">
        <v>1</v>
      </c>
      <c r="D15" s="97">
        <v>124000</v>
      </c>
      <c r="E15" s="83" t="s">
        <v>24</v>
      </c>
      <c r="F15" s="105">
        <v>72451</v>
      </c>
      <c r="G15" s="106">
        <v>10834</v>
      </c>
      <c r="H15" s="106">
        <v>10240</v>
      </c>
      <c r="I15" s="106">
        <v>13020</v>
      </c>
      <c r="J15" s="106">
        <v>13185</v>
      </c>
      <c r="K15" s="106">
        <v>13533</v>
      </c>
      <c r="L15" s="107">
        <v>11639</v>
      </c>
      <c r="M15" s="106">
        <v>21074</v>
      </c>
      <c r="N15" s="106">
        <v>34094</v>
      </c>
      <c r="O15" s="107">
        <v>38357</v>
      </c>
      <c r="P15" s="106">
        <v>37134</v>
      </c>
      <c r="Q15" s="107">
        <v>35317</v>
      </c>
      <c r="R15" s="106">
        <v>6600</v>
      </c>
      <c r="S15" s="107">
        <v>6420</v>
      </c>
      <c r="T15" s="106">
        <v>19670</v>
      </c>
      <c r="U15" s="107">
        <v>18687</v>
      </c>
      <c r="V15" s="106">
        <v>26270</v>
      </c>
      <c r="W15" s="107">
        <v>25107</v>
      </c>
      <c r="X15" s="106">
        <v>51377</v>
      </c>
      <c r="Y15" s="106">
        <v>13020</v>
      </c>
      <c r="Z15" s="107">
        <v>38357</v>
      </c>
      <c r="AA15" s="21"/>
    </row>
    <row r="16" spans="1:27">
      <c r="A16" s="101">
        <v>3</v>
      </c>
      <c r="B16" s="102">
        <v>4</v>
      </c>
      <c r="C16" s="102">
        <v>2</v>
      </c>
      <c r="D16" s="54">
        <v>154000</v>
      </c>
      <c r="E16" s="84" t="s">
        <v>252</v>
      </c>
      <c r="F16" s="105">
        <v>26236</v>
      </c>
      <c r="G16" s="106">
        <v>3588</v>
      </c>
      <c r="H16" s="106">
        <v>3481</v>
      </c>
      <c r="I16" s="106">
        <v>4655</v>
      </c>
      <c r="J16" s="106">
        <v>4949</v>
      </c>
      <c r="K16" s="106">
        <v>5320</v>
      </c>
      <c r="L16" s="107">
        <v>4243</v>
      </c>
      <c r="M16" s="106">
        <v>7069</v>
      </c>
      <c r="N16" s="106">
        <v>11724</v>
      </c>
      <c r="O16" s="107">
        <v>14512</v>
      </c>
      <c r="P16" s="106">
        <v>13616</v>
      </c>
      <c r="Q16" s="107">
        <v>12620</v>
      </c>
      <c r="R16" s="106">
        <v>2404</v>
      </c>
      <c r="S16" s="107">
        <v>2251</v>
      </c>
      <c r="T16" s="106">
        <v>7522</v>
      </c>
      <c r="U16" s="107">
        <v>6990</v>
      </c>
      <c r="V16" s="106">
        <v>9926</v>
      </c>
      <c r="W16" s="107">
        <v>9241</v>
      </c>
      <c r="X16" s="106">
        <v>19167</v>
      </c>
      <c r="Y16" s="106">
        <v>4655</v>
      </c>
      <c r="Z16" s="107">
        <v>14512</v>
      </c>
      <c r="AA16" s="21"/>
    </row>
    <row r="17" spans="1:27">
      <c r="A17" s="101">
        <v>5</v>
      </c>
      <c r="B17" s="102">
        <v>3</v>
      </c>
      <c r="C17" s="102">
        <v>3</v>
      </c>
      <c r="D17" s="54">
        <v>154008</v>
      </c>
      <c r="E17" s="84" t="s">
        <v>25</v>
      </c>
      <c r="F17" s="105">
        <v>6114</v>
      </c>
      <c r="G17" s="106">
        <v>875</v>
      </c>
      <c r="H17" s="106">
        <v>809</v>
      </c>
      <c r="I17" s="106">
        <v>1097</v>
      </c>
      <c r="J17" s="106">
        <v>1107</v>
      </c>
      <c r="K17" s="106">
        <v>1251</v>
      </c>
      <c r="L17" s="107">
        <v>975</v>
      </c>
      <c r="M17" s="106">
        <v>1684</v>
      </c>
      <c r="N17" s="106">
        <v>2781</v>
      </c>
      <c r="O17" s="107">
        <v>3333</v>
      </c>
      <c r="P17" s="106">
        <v>3160</v>
      </c>
      <c r="Q17" s="107">
        <v>2954</v>
      </c>
      <c r="R17" s="106">
        <v>588</v>
      </c>
      <c r="S17" s="107">
        <v>509</v>
      </c>
      <c r="T17" s="106">
        <v>1727</v>
      </c>
      <c r="U17" s="107">
        <v>1606</v>
      </c>
      <c r="V17" s="106">
        <v>2315</v>
      </c>
      <c r="W17" s="107">
        <v>2115</v>
      </c>
      <c r="X17" s="106">
        <v>4430</v>
      </c>
      <c r="Y17" s="106">
        <v>1097</v>
      </c>
      <c r="Z17" s="107">
        <v>3333</v>
      </c>
      <c r="AA17" s="21"/>
    </row>
    <row r="18" spans="1:27">
      <c r="A18" s="101">
        <v>5</v>
      </c>
      <c r="B18" s="102">
        <v>3</v>
      </c>
      <c r="C18" s="102">
        <v>3</v>
      </c>
      <c r="D18" s="54">
        <v>154012</v>
      </c>
      <c r="E18" s="84" t="s">
        <v>26</v>
      </c>
      <c r="F18" s="105">
        <v>6635</v>
      </c>
      <c r="G18" s="106">
        <v>880</v>
      </c>
      <c r="H18" s="106">
        <v>951</v>
      </c>
      <c r="I18" s="106">
        <v>1186</v>
      </c>
      <c r="J18" s="106">
        <v>1200</v>
      </c>
      <c r="K18" s="106">
        <v>1332</v>
      </c>
      <c r="L18" s="107">
        <v>1086</v>
      </c>
      <c r="M18" s="106">
        <v>1831</v>
      </c>
      <c r="N18" s="106">
        <v>3017</v>
      </c>
      <c r="O18" s="107">
        <v>3618</v>
      </c>
      <c r="P18" s="106">
        <v>3461</v>
      </c>
      <c r="Q18" s="107">
        <v>3174</v>
      </c>
      <c r="R18" s="106">
        <v>603</v>
      </c>
      <c r="S18" s="107">
        <v>583</v>
      </c>
      <c r="T18" s="106">
        <v>1897</v>
      </c>
      <c r="U18" s="107">
        <v>1721</v>
      </c>
      <c r="V18" s="106">
        <v>2500</v>
      </c>
      <c r="W18" s="107">
        <v>2304</v>
      </c>
      <c r="X18" s="106">
        <v>4804</v>
      </c>
      <c r="Y18" s="106">
        <v>1186</v>
      </c>
      <c r="Z18" s="107">
        <v>3618</v>
      </c>
      <c r="AA18" s="21"/>
    </row>
    <row r="19" spans="1:27">
      <c r="A19" s="101">
        <v>5</v>
      </c>
      <c r="B19" s="102">
        <v>3</v>
      </c>
      <c r="C19" s="102">
        <v>3</v>
      </c>
      <c r="D19" s="54">
        <v>154016</v>
      </c>
      <c r="E19" s="84" t="s">
        <v>27</v>
      </c>
      <c r="F19" s="105">
        <v>6983</v>
      </c>
      <c r="G19" s="106">
        <v>982</v>
      </c>
      <c r="H19" s="106">
        <v>944</v>
      </c>
      <c r="I19" s="106">
        <v>1204</v>
      </c>
      <c r="J19" s="106">
        <v>1301</v>
      </c>
      <c r="K19" s="106">
        <v>1455</v>
      </c>
      <c r="L19" s="107">
        <v>1097</v>
      </c>
      <c r="M19" s="106">
        <v>1926</v>
      </c>
      <c r="N19" s="106">
        <v>3130</v>
      </c>
      <c r="O19" s="107">
        <v>3853</v>
      </c>
      <c r="P19" s="106">
        <v>3611</v>
      </c>
      <c r="Q19" s="107">
        <v>3372</v>
      </c>
      <c r="R19" s="106">
        <v>627</v>
      </c>
      <c r="S19" s="107">
        <v>577</v>
      </c>
      <c r="T19" s="106">
        <v>2009</v>
      </c>
      <c r="U19" s="107">
        <v>1844</v>
      </c>
      <c r="V19" s="106">
        <v>2636</v>
      </c>
      <c r="W19" s="107">
        <v>2421</v>
      </c>
      <c r="X19" s="106">
        <v>5057</v>
      </c>
      <c r="Y19" s="106">
        <v>1204</v>
      </c>
      <c r="Z19" s="107">
        <v>3853</v>
      </c>
      <c r="AA19" s="21"/>
    </row>
    <row r="20" spans="1:27">
      <c r="A20" s="101">
        <v>6</v>
      </c>
      <c r="B20" s="102">
        <v>4</v>
      </c>
      <c r="C20" s="102">
        <v>3</v>
      </c>
      <c r="D20" s="54">
        <v>154032</v>
      </c>
      <c r="E20" s="84" t="s">
        <v>28</v>
      </c>
      <c r="F20" s="105">
        <v>5827</v>
      </c>
      <c r="G20" s="106">
        <v>769</v>
      </c>
      <c r="H20" s="106">
        <v>779</v>
      </c>
      <c r="I20" s="106">
        <v>1093</v>
      </c>
      <c r="J20" s="106">
        <v>1065</v>
      </c>
      <c r="K20" s="106">
        <v>1261</v>
      </c>
      <c r="L20" s="107">
        <v>860</v>
      </c>
      <c r="M20" s="106">
        <v>1548</v>
      </c>
      <c r="N20" s="106">
        <v>2641</v>
      </c>
      <c r="O20" s="107">
        <v>3186</v>
      </c>
      <c r="P20" s="106">
        <v>3050</v>
      </c>
      <c r="Q20" s="107">
        <v>2777</v>
      </c>
      <c r="R20" s="106">
        <v>598</v>
      </c>
      <c r="S20" s="107">
        <v>495</v>
      </c>
      <c r="T20" s="106">
        <v>1632</v>
      </c>
      <c r="U20" s="107">
        <v>1554</v>
      </c>
      <c r="V20" s="106">
        <v>2230</v>
      </c>
      <c r="W20" s="107">
        <v>2049</v>
      </c>
      <c r="X20" s="106">
        <v>4279</v>
      </c>
      <c r="Y20" s="106">
        <v>1093</v>
      </c>
      <c r="Z20" s="107">
        <v>3186</v>
      </c>
      <c r="AA20" s="21"/>
    </row>
    <row r="21" spans="1:27">
      <c r="A21" s="101">
        <v>4</v>
      </c>
      <c r="B21" s="102">
        <v>2</v>
      </c>
      <c r="C21" s="102">
        <v>3</v>
      </c>
      <c r="D21" s="54">
        <v>154036</v>
      </c>
      <c r="E21" s="84" t="s">
        <v>29</v>
      </c>
      <c r="F21" s="105">
        <v>10244</v>
      </c>
      <c r="G21" s="106">
        <v>1497</v>
      </c>
      <c r="H21" s="106">
        <v>1372</v>
      </c>
      <c r="I21" s="106">
        <v>1746</v>
      </c>
      <c r="J21" s="106">
        <v>1789</v>
      </c>
      <c r="K21" s="106">
        <v>1902</v>
      </c>
      <c r="L21" s="107">
        <v>1938</v>
      </c>
      <c r="M21" s="106">
        <v>2869</v>
      </c>
      <c r="N21" s="106">
        <v>4615</v>
      </c>
      <c r="O21" s="107">
        <v>5629</v>
      </c>
      <c r="P21" s="106">
        <v>5240</v>
      </c>
      <c r="Q21" s="107">
        <v>5004</v>
      </c>
      <c r="R21" s="106">
        <v>888</v>
      </c>
      <c r="S21" s="107">
        <v>858</v>
      </c>
      <c r="T21" s="106">
        <v>2930</v>
      </c>
      <c r="U21" s="107">
        <v>2699</v>
      </c>
      <c r="V21" s="106">
        <v>3818</v>
      </c>
      <c r="W21" s="107">
        <v>3557</v>
      </c>
      <c r="X21" s="106">
        <v>7375</v>
      </c>
      <c r="Y21" s="106">
        <v>1746</v>
      </c>
      <c r="Z21" s="107">
        <v>5629</v>
      </c>
      <c r="AA21" s="21"/>
    </row>
    <row r="22" spans="1:27">
      <c r="A22" s="101">
        <v>4</v>
      </c>
      <c r="B22" s="102">
        <v>2</v>
      </c>
      <c r="C22" s="102">
        <v>3</v>
      </c>
      <c r="D22" s="54">
        <v>158004</v>
      </c>
      <c r="E22" s="84" t="s">
        <v>30</v>
      </c>
      <c r="F22" s="105">
        <v>8604</v>
      </c>
      <c r="G22" s="106">
        <v>1212</v>
      </c>
      <c r="H22" s="106">
        <v>1255</v>
      </c>
      <c r="I22" s="106">
        <v>1544</v>
      </c>
      <c r="J22" s="106">
        <v>1645</v>
      </c>
      <c r="K22" s="106">
        <v>1710</v>
      </c>
      <c r="L22" s="107">
        <v>1238</v>
      </c>
      <c r="M22" s="106">
        <v>2467</v>
      </c>
      <c r="N22" s="106">
        <v>4011</v>
      </c>
      <c r="O22" s="107">
        <v>4593</v>
      </c>
      <c r="P22" s="106">
        <v>4450</v>
      </c>
      <c r="Q22" s="107">
        <v>4154</v>
      </c>
      <c r="R22" s="106">
        <v>828</v>
      </c>
      <c r="S22" s="107">
        <v>716</v>
      </c>
      <c r="T22" s="106">
        <v>2372</v>
      </c>
      <c r="U22" s="107">
        <v>2221</v>
      </c>
      <c r="V22" s="106">
        <v>3200</v>
      </c>
      <c r="W22" s="107">
        <v>2937</v>
      </c>
      <c r="X22" s="106">
        <v>6137</v>
      </c>
      <c r="Y22" s="106">
        <v>1544</v>
      </c>
      <c r="Z22" s="107">
        <v>4593</v>
      </c>
      <c r="AA22" s="21"/>
    </row>
    <row r="23" spans="1:27">
      <c r="A23" s="101">
        <v>5</v>
      </c>
      <c r="B23" s="102">
        <v>3</v>
      </c>
      <c r="C23" s="102">
        <v>3</v>
      </c>
      <c r="D23" s="54">
        <v>158008</v>
      </c>
      <c r="E23" s="84" t="s">
        <v>31</v>
      </c>
      <c r="F23" s="105">
        <v>5939</v>
      </c>
      <c r="G23" s="106">
        <v>822</v>
      </c>
      <c r="H23" s="106">
        <v>839</v>
      </c>
      <c r="I23" s="106">
        <v>1062</v>
      </c>
      <c r="J23" s="106">
        <v>1137</v>
      </c>
      <c r="K23" s="106">
        <v>1178</v>
      </c>
      <c r="L23" s="107">
        <v>901</v>
      </c>
      <c r="M23" s="106">
        <v>1661</v>
      </c>
      <c r="N23" s="106">
        <v>2723</v>
      </c>
      <c r="O23" s="107">
        <v>3216</v>
      </c>
      <c r="P23" s="106">
        <v>3005</v>
      </c>
      <c r="Q23" s="107">
        <v>2934</v>
      </c>
      <c r="R23" s="106">
        <v>497</v>
      </c>
      <c r="S23" s="107">
        <v>565</v>
      </c>
      <c r="T23" s="106">
        <v>1633</v>
      </c>
      <c r="U23" s="107">
        <v>1583</v>
      </c>
      <c r="V23" s="106">
        <v>2130</v>
      </c>
      <c r="W23" s="107">
        <v>2148</v>
      </c>
      <c r="X23" s="106">
        <v>4278</v>
      </c>
      <c r="Y23" s="106">
        <v>1062</v>
      </c>
      <c r="Z23" s="107">
        <v>3216</v>
      </c>
      <c r="AA23" s="21"/>
    </row>
    <row r="24" spans="1:27">
      <c r="A24" s="101">
        <v>5</v>
      </c>
      <c r="B24" s="102">
        <v>3</v>
      </c>
      <c r="C24" s="102">
        <v>3</v>
      </c>
      <c r="D24" s="54">
        <v>158012</v>
      </c>
      <c r="E24" s="84" t="s">
        <v>32</v>
      </c>
      <c r="F24" s="105">
        <v>5232</v>
      </c>
      <c r="G24" s="106">
        <v>726</v>
      </c>
      <c r="H24" s="106">
        <v>776</v>
      </c>
      <c r="I24" s="106">
        <v>991</v>
      </c>
      <c r="J24" s="106">
        <v>956</v>
      </c>
      <c r="K24" s="106">
        <v>1006</v>
      </c>
      <c r="L24" s="107">
        <v>777</v>
      </c>
      <c r="M24" s="106">
        <v>1502</v>
      </c>
      <c r="N24" s="106">
        <v>2493</v>
      </c>
      <c r="O24" s="107">
        <v>2739</v>
      </c>
      <c r="P24" s="106">
        <v>2778</v>
      </c>
      <c r="Q24" s="107">
        <v>2454</v>
      </c>
      <c r="R24" s="106">
        <v>514</v>
      </c>
      <c r="S24" s="107">
        <v>477</v>
      </c>
      <c r="T24" s="106">
        <v>1447</v>
      </c>
      <c r="U24" s="107">
        <v>1292</v>
      </c>
      <c r="V24" s="106">
        <v>1961</v>
      </c>
      <c r="W24" s="107">
        <v>1769</v>
      </c>
      <c r="X24" s="106">
        <v>3730</v>
      </c>
      <c r="Y24" s="106">
        <v>991</v>
      </c>
      <c r="Z24" s="107">
        <v>2739</v>
      </c>
      <c r="AA24" s="21"/>
    </row>
    <row r="25" spans="1:27">
      <c r="A25" s="101">
        <v>9</v>
      </c>
      <c r="B25" s="102">
        <v>3</v>
      </c>
      <c r="C25" s="102">
        <v>4</v>
      </c>
      <c r="D25" s="54">
        <v>158016</v>
      </c>
      <c r="E25" s="84" t="s">
        <v>33</v>
      </c>
      <c r="F25" s="105">
        <v>9944</v>
      </c>
      <c r="G25" s="106">
        <v>1551</v>
      </c>
      <c r="H25" s="106">
        <v>1411</v>
      </c>
      <c r="I25" s="106">
        <v>1831</v>
      </c>
      <c r="J25" s="106">
        <v>1763</v>
      </c>
      <c r="K25" s="106">
        <v>1876</v>
      </c>
      <c r="L25" s="107">
        <v>1512</v>
      </c>
      <c r="M25" s="106">
        <v>2962</v>
      </c>
      <c r="N25" s="106">
        <v>4793</v>
      </c>
      <c r="O25" s="107">
        <v>5151</v>
      </c>
      <c r="P25" s="106">
        <v>5198</v>
      </c>
      <c r="Q25" s="107">
        <v>4746</v>
      </c>
      <c r="R25" s="106">
        <v>960</v>
      </c>
      <c r="S25" s="107">
        <v>871</v>
      </c>
      <c r="T25" s="106">
        <v>2760</v>
      </c>
      <c r="U25" s="107">
        <v>2391</v>
      </c>
      <c r="V25" s="106">
        <v>3720</v>
      </c>
      <c r="W25" s="107">
        <v>3262</v>
      </c>
      <c r="X25" s="106">
        <v>6982</v>
      </c>
      <c r="Y25" s="106">
        <v>1831</v>
      </c>
      <c r="Z25" s="107">
        <v>5151</v>
      </c>
      <c r="AA25" s="21"/>
    </row>
    <row r="26" spans="1:27">
      <c r="A26" s="101">
        <v>10</v>
      </c>
      <c r="B26" s="102">
        <v>4</v>
      </c>
      <c r="C26" s="102">
        <v>4</v>
      </c>
      <c r="D26" s="54">
        <v>158020</v>
      </c>
      <c r="E26" s="84" t="s">
        <v>34</v>
      </c>
      <c r="F26" s="105">
        <v>11337</v>
      </c>
      <c r="G26" s="106">
        <v>1638</v>
      </c>
      <c r="H26" s="106">
        <v>1628</v>
      </c>
      <c r="I26" s="106">
        <v>2080</v>
      </c>
      <c r="J26" s="106">
        <v>2131</v>
      </c>
      <c r="K26" s="106">
        <v>2143</v>
      </c>
      <c r="L26" s="107">
        <v>1717</v>
      </c>
      <c r="M26" s="106">
        <v>3266</v>
      </c>
      <c r="N26" s="106">
        <v>5346</v>
      </c>
      <c r="O26" s="107">
        <v>5991</v>
      </c>
      <c r="P26" s="106">
        <v>5750</v>
      </c>
      <c r="Q26" s="107">
        <v>5587</v>
      </c>
      <c r="R26" s="106">
        <v>1094</v>
      </c>
      <c r="S26" s="107">
        <v>986</v>
      </c>
      <c r="T26" s="106">
        <v>3015</v>
      </c>
      <c r="U26" s="107">
        <v>2976</v>
      </c>
      <c r="V26" s="106">
        <v>4109</v>
      </c>
      <c r="W26" s="107">
        <v>3962</v>
      </c>
      <c r="X26" s="106">
        <v>8071</v>
      </c>
      <c r="Y26" s="106">
        <v>2080</v>
      </c>
      <c r="Z26" s="107">
        <v>5991</v>
      </c>
      <c r="AA26" s="21"/>
    </row>
    <row r="27" spans="1:27">
      <c r="A27" s="101">
        <v>5</v>
      </c>
      <c r="B27" s="102">
        <v>3</v>
      </c>
      <c r="C27" s="102">
        <v>3</v>
      </c>
      <c r="D27" s="54">
        <v>158024</v>
      </c>
      <c r="E27" s="84" t="s">
        <v>35</v>
      </c>
      <c r="F27" s="105">
        <v>7917</v>
      </c>
      <c r="G27" s="106">
        <v>1136</v>
      </c>
      <c r="H27" s="106">
        <v>1084</v>
      </c>
      <c r="I27" s="106">
        <v>1421</v>
      </c>
      <c r="J27" s="106">
        <v>1551</v>
      </c>
      <c r="K27" s="106">
        <v>1600</v>
      </c>
      <c r="L27" s="107">
        <v>1125</v>
      </c>
      <c r="M27" s="106">
        <v>2220</v>
      </c>
      <c r="N27" s="106">
        <v>3641</v>
      </c>
      <c r="O27" s="107">
        <v>4276</v>
      </c>
      <c r="P27" s="106">
        <v>4125</v>
      </c>
      <c r="Q27" s="107">
        <v>3792</v>
      </c>
      <c r="R27" s="106">
        <v>732</v>
      </c>
      <c r="S27" s="107">
        <v>689</v>
      </c>
      <c r="T27" s="106">
        <v>2213</v>
      </c>
      <c r="U27" s="107">
        <v>2063</v>
      </c>
      <c r="V27" s="106">
        <v>2945</v>
      </c>
      <c r="W27" s="107">
        <v>2752</v>
      </c>
      <c r="X27" s="106">
        <v>5697</v>
      </c>
      <c r="Y27" s="106">
        <v>1421</v>
      </c>
      <c r="Z27" s="107">
        <v>4276</v>
      </c>
      <c r="AA27" s="21"/>
    </row>
    <row r="28" spans="1:27">
      <c r="A28" s="101">
        <v>4</v>
      </c>
      <c r="B28" s="102">
        <v>1</v>
      </c>
      <c r="C28" s="102">
        <v>3</v>
      </c>
      <c r="D28" s="54">
        <v>158026</v>
      </c>
      <c r="E28" s="84" t="s">
        <v>36</v>
      </c>
      <c r="F28" s="105">
        <v>8561</v>
      </c>
      <c r="G28" s="106">
        <v>1312</v>
      </c>
      <c r="H28" s="106">
        <v>1218</v>
      </c>
      <c r="I28" s="106">
        <v>1582</v>
      </c>
      <c r="J28" s="106">
        <v>1589</v>
      </c>
      <c r="K28" s="106">
        <v>1640</v>
      </c>
      <c r="L28" s="107">
        <v>1220</v>
      </c>
      <c r="M28" s="106">
        <v>2530</v>
      </c>
      <c r="N28" s="106">
        <v>4112</v>
      </c>
      <c r="O28" s="107">
        <v>4449</v>
      </c>
      <c r="P28" s="106">
        <v>4331</v>
      </c>
      <c r="Q28" s="107">
        <v>4230</v>
      </c>
      <c r="R28" s="106">
        <v>804</v>
      </c>
      <c r="S28" s="107">
        <v>778</v>
      </c>
      <c r="T28" s="106">
        <v>2214</v>
      </c>
      <c r="U28" s="107">
        <v>2235</v>
      </c>
      <c r="V28" s="106">
        <v>3018</v>
      </c>
      <c r="W28" s="107">
        <v>3013</v>
      </c>
      <c r="X28" s="106">
        <v>6031</v>
      </c>
      <c r="Y28" s="106">
        <v>1582</v>
      </c>
      <c r="Z28" s="107">
        <v>4449</v>
      </c>
      <c r="AA28" s="21"/>
    </row>
    <row r="29" spans="1:27">
      <c r="A29" s="101">
        <v>9</v>
      </c>
      <c r="B29" s="102">
        <v>3</v>
      </c>
      <c r="C29" s="102">
        <v>4</v>
      </c>
      <c r="D29" s="54">
        <v>158028</v>
      </c>
      <c r="E29" s="84" t="s">
        <v>37</v>
      </c>
      <c r="F29" s="105">
        <v>16799</v>
      </c>
      <c r="G29" s="106">
        <v>2348</v>
      </c>
      <c r="H29" s="106">
        <v>2351</v>
      </c>
      <c r="I29" s="106">
        <v>3025</v>
      </c>
      <c r="J29" s="106">
        <v>3197</v>
      </c>
      <c r="K29" s="106">
        <v>3334</v>
      </c>
      <c r="L29" s="107">
        <v>2544</v>
      </c>
      <c r="M29" s="106">
        <v>4699</v>
      </c>
      <c r="N29" s="106">
        <v>7724</v>
      </c>
      <c r="O29" s="107">
        <v>9075</v>
      </c>
      <c r="P29" s="106">
        <v>8522</v>
      </c>
      <c r="Q29" s="107">
        <v>8277</v>
      </c>
      <c r="R29" s="106">
        <v>1521</v>
      </c>
      <c r="S29" s="107">
        <v>1504</v>
      </c>
      <c r="T29" s="106">
        <v>4627</v>
      </c>
      <c r="U29" s="107">
        <v>4448</v>
      </c>
      <c r="V29" s="106">
        <v>6148</v>
      </c>
      <c r="W29" s="107">
        <v>5952</v>
      </c>
      <c r="X29" s="106">
        <v>12100</v>
      </c>
      <c r="Y29" s="106">
        <v>3025</v>
      </c>
      <c r="Z29" s="107">
        <v>9075</v>
      </c>
      <c r="AA29" s="21"/>
    </row>
    <row r="30" spans="1:27">
      <c r="A30" s="101">
        <v>9</v>
      </c>
      <c r="B30" s="102">
        <v>3</v>
      </c>
      <c r="C30" s="102">
        <v>4</v>
      </c>
      <c r="D30" s="54">
        <v>158032</v>
      </c>
      <c r="E30" s="84" t="s">
        <v>38</v>
      </c>
      <c r="F30" s="105">
        <v>16745</v>
      </c>
      <c r="G30" s="106">
        <v>2378</v>
      </c>
      <c r="H30" s="106">
        <v>2261</v>
      </c>
      <c r="I30" s="106">
        <v>2992</v>
      </c>
      <c r="J30" s="106">
        <v>3184</v>
      </c>
      <c r="K30" s="106">
        <v>3320</v>
      </c>
      <c r="L30" s="107">
        <v>2610</v>
      </c>
      <c r="M30" s="106">
        <v>4639</v>
      </c>
      <c r="N30" s="106">
        <v>7631</v>
      </c>
      <c r="O30" s="107">
        <v>9114</v>
      </c>
      <c r="P30" s="106">
        <v>8750</v>
      </c>
      <c r="Q30" s="107">
        <v>7995</v>
      </c>
      <c r="R30" s="106">
        <v>1510</v>
      </c>
      <c r="S30" s="107">
        <v>1482</v>
      </c>
      <c r="T30" s="106">
        <v>4868</v>
      </c>
      <c r="U30" s="107">
        <v>4246</v>
      </c>
      <c r="V30" s="106">
        <v>6378</v>
      </c>
      <c r="W30" s="107">
        <v>5728</v>
      </c>
      <c r="X30" s="106">
        <v>12106</v>
      </c>
      <c r="Y30" s="106">
        <v>2992</v>
      </c>
      <c r="Z30" s="107">
        <v>9114</v>
      </c>
      <c r="AA30" s="21"/>
    </row>
    <row r="31" spans="1:27">
      <c r="A31" s="101">
        <v>5</v>
      </c>
      <c r="B31" s="102">
        <v>3</v>
      </c>
      <c r="C31" s="102">
        <v>3</v>
      </c>
      <c r="D31" s="54">
        <v>158036</v>
      </c>
      <c r="E31" s="84" t="s">
        <v>39</v>
      </c>
      <c r="F31" s="105">
        <v>3926</v>
      </c>
      <c r="G31" s="106">
        <v>565</v>
      </c>
      <c r="H31" s="106">
        <v>540</v>
      </c>
      <c r="I31" s="106">
        <v>720</v>
      </c>
      <c r="J31" s="106">
        <v>747</v>
      </c>
      <c r="K31" s="106">
        <v>778</v>
      </c>
      <c r="L31" s="107">
        <v>576</v>
      </c>
      <c r="M31" s="106">
        <v>1105</v>
      </c>
      <c r="N31" s="106">
        <v>1825</v>
      </c>
      <c r="O31" s="107">
        <v>2101</v>
      </c>
      <c r="P31" s="106">
        <v>2008</v>
      </c>
      <c r="Q31" s="107">
        <v>1918</v>
      </c>
      <c r="R31" s="106">
        <v>364</v>
      </c>
      <c r="S31" s="107">
        <v>356</v>
      </c>
      <c r="T31" s="106">
        <v>1076</v>
      </c>
      <c r="U31" s="107">
        <v>1025</v>
      </c>
      <c r="V31" s="106">
        <v>1440</v>
      </c>
      <c r="W31" s="107">
        <v>1381</v>
      </c>
      <c r="X31" s="106">
        <v>2821</v>
      </c>
      <c r="Y31" s="106">
        <v>720</v>
      </c>
      <c r="Z31" s="107">
        <v>2101</v>
      </c>
      <c r="AA31" s="21"/>
    </row>
    <row r="32" spans="1:27">
      <c r="A32" s="101">
        <v>3</v>
      </c>
      <c r="B32" s="102">
        <v>4</v>
      </c>
      <c r="C32" s="102">
        <v>2</v>
      </c>
      <c r="D32" s="54">
        <v>162000</v>
      </c>
      <c r="E32" s="84" t="s">
        <v>253</v>
      </c>
      <c r="F32" s="105">
        <v>13626</v>
      </c>
      <c r="G32" s="106">
        <v>2046</v>
      </c>
      <c r="H32" s="106">
        <v>2030</v>
      </c>
      <c r="I32" s="106">
        <v>2485</v>
      </c>
      <c r="J32" s="106">
        <v>2472</v>
      </c>
      <c r="K32" s="106">
        <v>2580</v>
      </c>
      <c r="L32" s="107">
        <v>2013</v>
      </c>
      <c r="M32" s="106">
        <v>4076</v>
      </c>
      <c r="N32" s="106">
        <v>6561</v>
      </c>
      <c r="O32" s="107">
        <v>7065</v>
      </c>
      <c r="P32" s="106">
        <v>7110</v>
      </c>
      <c r="Q32" s="107">
        <v>6516</v>
      </c>
      <c r="R32" s="106">
        <v>1240</v>
      </c>
      <c r="S32" s="107">
        <v>1245</v>
      </c>
      <c r="T32" s="106">
        <v>3742</v>
      </c>
      <c r="U32" s="107">
        <v>3323</v>
      </c>
      <c r="V32" s="106">
        <v>4982</v>
      </c>
      <c r="W32" s="107">
        <v>4568</v>
      </c>
      <c r="X32" s="106">
        <v>9550</v>
      </c>
      <c r="Y32" s="106">
        <v>2485</v>
      </c>
      <c r="Z32" s="107">
        <v>7065</v>
      </c>
      <c r="AA32" s="21"/>
    </row>
    <row r="33" spans="1:27">
      <c r="A33" s="101">
        <v>9</v>
      </c>
      <c r="B33" s="102">
        <v>3</v>
      </c>
      <c r="C33" s="102">
        <v>4</v>
      </c>
      <c r="D33" s="54">
        <v>162004</v>
      </c>
      <c r="E33" s="84" t="s">
        <v>40</v>
      </c>
      <c r="F33" s="105">
        <v>12439</v>
      </c>
      <c r="G33" s="106">
        <v>1733</v>
      </c>
      <c r="H33" s="106">
        <v>1711</v>
      </c>
      <c r="I33" s="106">
        <v>2228</v>
      </c>
      <c r="J33" s="106">
        <v>2321</v>
      </c>
      <c r="K33" s="106">
        <v>2471</v>
      </c>
      <c r="L33" s="107">
        <v>1975</v>
      </c>
      <c r="M33" s="106">
        <v>3444</v>
      </c>
      <c r="N33" s="106">
        <v>5672</v>
      </c>
      <c r="O33" s="107">
        <v>6767</v>
      </c>
      <c r="P33" s="106">
        <v>6451</v>
      </c>
      <c r="Q33" s="107">
        <v>5988</v>
      </c>
      <c r="R33" s="106">
        <v>1175</v>
      </c>
      <c r="S33" s="107">
        <v>1053</v>
      </c>
      <c r="T33" s="106">
        <v>3499</v>
      </c>
      <c r="U33" s="107">
        <v>3268</v>
      </c>
      <c r="V33" s="106">
        <v>4674</v>
      </c>
      <c r="W33" s="107">
        <v>4321</v>
      </c>
      <c r="X33" s="106">
        <v>8995</v>
      </c>
      <c r="Y33" s="106">
        <v>2228</v>
      </c>
      <c r="Z33" s="107">
        <v>6767</v>
      </c>
      <c r="AA33" s="21"/>
    </row>
    <row r="34" spans="1:27">
      <c r="A34" s="101">
        <v>9</v>
      </c>
      <c r="B34" s="102">
        <v>3</v>
      </c>
      <c r="C34" s="102">
        <v>4</v>
      </c>
      <c r="D34" s="54">
        <v>162008</v>
      </c>
      <c r="E34" s="84" t="s">
        <v>41</v>
      </c>
      <c r="F34" s="105">
        <v>12970</v>
      </c>
      <c r="G34" s="106">
        <v>1892</v>
      </c>
      <c r="H34" s="106">
        <v>1783</v>
      </c>
      <c r="I34" s="106">
        <v>2350</v>
      </c>
      <c r="J34" s="106">
        <v>2385</v>
      </c>
      <c r="K34" s="106">
        <v>2501</v>
      </c>
      <c r="L34" s="107">
        <v>2059</v>
      </c>
      <c r="M34" s="106">
        <v>3675</v>
      </c>
      <c r="N34" s="106">
        <v>6025</v>
      </c>
      <c r="O34" s="107">
        <v>6945</v>
      </c>
      <c r="P34" s="106">
        <v>6752</v>
      </c>
      <c r="Q34" s="107">
        <v>6218</v>
      </c>
      <c r="R34" s="106">
        <v>1187</v>
      </c>
      <c r="S34" s="107">
        <v>1163</v>
      </c>
      <c r="T34" s="106">
        <v>3687</v>
      </c>
      <c r="U34" s="107">
        <v>3258</v>
      </c>
      <c r="V34" s="106">
        <v>4874</v>
      </c>
      <c r="W34" s="107">
        <v>4421</v>
      </c>
      <c r="X34" s="106">
        <v>9295</v>
      </c>
      <c r="Y34" s="106">
        <v>2350</v>
      </c>
      <c r="Z34" s="107">
        <v>6945</v>
      </c>
      <c r="AA34" s="21"/>
    </row>
    <row r="35" spans="1:27">
      <c r="A35" s="101">
        <v>6</v>
      </c>
      <c r="B35" s="102">
        <v>4</v>
      </c>
      <c r="C35" s="102">
        <v>3</v>
      </c>
      <c r="D35" s="54">
        <v>162016</v>
      </c>
      <c r="E35" s="84" t="s">
        <v>42</v>
      </c>
      <c r="F35" s="105">
        <v>8417</v>
      </c>
      <c r="G35" s="106">
        <v>1170</v>
      </c>
      <c r="H35" s="106">
        <v>1239</v>
      </c>
      <c r="I35" s="106">
        <v>1601</v>
      </c>
      <c r="J35" s="106">
        <v>1614</v>
      </c>
      <c r="K35" s="106">
        <v>1634</v>
      </c>
      <c r="L35" s="107">
        <v>1159</v>
      </c>
      <c r="M35" s="106">
        <v>2409</v>
      </c>
      <c r="N35" s="106">
        <v>4010</v>
      </c>
      <c r="O35" s="107">
        <v>4407</v>
      </c>
      <c r="P35" s="106">
        <v>4412</v>
      </c>
      <c r="Q35" s="107">
        <v>4005</v>
      </c>
      <c r="R35" s="106">
        <v>824</v>
      </c>
      <c r="S35" s="107">
        <v>777</v>
      </c>
      <c r="T35" s="106">
        <v>2333</v>
      </c>
      <c r="U35" s="107">
        <v>2074</v>
      </c>
      <c r="V35" s="106">
        <v>3157</v>
      </c>
      <c r="W35" s="107">
        <v>2851</v>
      </c>
      <c r="X35" s="106">
        <v>6008</v>
      </c>
      <c r="Y35" s="106">
        <v>1601</v>
      </c>
      <c r="Z35" s="107">
        <v>4407</v>
      </c>
      <c r="AA35" s="21"/>
    </row>
    <row r="36" spans="1:27">
      <c r="A36" s="101">
        <v>10</v>
      </c>
      <c r="B36" s="102">
        <v>4</v>
      </c>
      <c r="C36" s="102">
        <v>4</v>
      </c>
      <c r="D36" s="54">
        <v>162022</v>
      </c>
      <c r="E36" s="84" t="s">
        <v>43</v>
      </c>
      <c r="F36" s="105">
        <v>11199</v>
      </c>
      <c r="G36" s="106">
        <v>1603</v>
      </c>
      <c r="H36" s="106">
        <v>1617</v>
      </c>
      <c r="I36" s="106">
        <v>2147</v>
      </c>
      <c r="J36" s="106">
        <v>2181</v>
      </c>
      <c r="K36" s="106">
        <v>2184</v>
      </c>
      <c r="L36" s="107">
        <v>1467</v>
      </c>
      <c r="M36" s="106">
        <v>3220</v>
      </c>
      <c r="N36" s="106">
        <v>5367</v>
      </c>
      <c r="O36" s="107">
        <v>5832</v>
      </c>
      <c r="P36" s="106">
        <v>5674</v>
      </c>
      <c r="Q36" s="107">
        <v>5525</v>
      </c>
      <c r="R36" s="106">
        <v>1095</v>
      </c>
      <c r="S36" s="107">
        <v>1052</v>
      </c>
      <c r="T36" s="106">
        <v>2939</v>
      </c>
      <c r="U36" s="107">
        <v>2893</v>
      </c>
      <c r="V36" s="106">
        <v>4034</v>
      </c>
      <c r="W36" s="107">
        <v>3945</v>
      </c>
      <c r="X36" s="106">
        <v>7979</v>
      </c>
      <c r="Y36" s="106">
        <v>2147</v>
      </c>
      <c r="Z36" s="107">
        <v>5832</v>
      </c>
      <c r="AA36" s="21"/>
    </row>
    <row r="37" spans="1:27">
      <c r="A37" s="101">
        <v>8</v>
      </c>
      <c r="B37" s="102">
        <v>2</v>
      </c>
      <c r="C37" s="102">
        <v>4</v>
      </c>
      <c r="D37" s="54">
        <v>162024</v>
      </c>
      <c r="E37" s="84" t="s">
        <v>44</v>
      </c>
      <c r="F37" s="105">
        <v>32540</v>
      </c>
      <c r="G37" s="106">
        <v>4831</v>
      </c>
      <c r="H37" s="106">
        <v>4577</v>
      </c>
      <c r="I37" s="106">
        <v>5935</v>
      </c>
      <c r="J37" s="106">
        <v>6096</v>
      </c>
      <c r="K37" s="106">
        <v>6273</v>
      </c>
      <c r="L37" s="107">
        <v>4828</v>
      </c>
      <c r="M37" s="106">
        <v>9408</v>
      </c>
      <c r="N37" s="106">
        <v>15343</v>
      </c>
      <c r="O37" s="107">
        <v>17197</v>
      </c>
      <c r="P37" s="106">
        <v>16857</v>
      </c>
      <c r="Q37" s="107">
        <v>15683</v>
      </c>
      <c r="R37" s="106">
        <v>3058</v>
      </c>
      <c r="S37" s="107">
        <v>2877</v>
      </c>
      <c r="T37" s="106">
        <v>8912</v>
      </c>
      <c r="U37" s="107">
        <v>8285</v>
      </c>
      <c r="V37" s="106">
        <v>11970</v>
      </c>
      <c r="W37" s="107">
        <v>11162</v>
      </c>
      <c r="X37" s="106">
        <v>23132</v>
      </c>
      <c r="Y37" s="106">
        <v>5935</v>
      </c>
      <c r="Z37" s="107">
        <v>17197</v>
      </c>
      <c r="AA37" s="21"/>
    </row>
    <row r="38" spans="1:27">
      <c r="A38" s="101">
        <v>3</v>
      </c>
      <c r="B38" s="102">
        <v>4</v>
      </c>
      <c r="C38" s="102">
        <v>2</v>
      </c>
      <c r="D38" s="54">
        <v>166000</v>
      </c>
      <c r="E38" s="84" t="s">
        <v>254</v>
      </c>
      <c r="F38" s="105">
        <v>18003</v>
      </c>
      <c r="G38" s="106">
        <v>2434</v>
      </c>
      <c r="H38" s="106">
        <v>2435</v>
      </c>
      <c r="I38" s="106">
        <v>3113</v>
      </c>
      <c r="J38" s="106">
        <v>3423</v>
      </c>
      <c r="K38" s="106">
        <v>3739</v>
      </c>
      <c r="L38" s="107">
        <v>2859</v>
      </c>
      <c r="M38" s="106">
        <v>4869</v>
      </c>
      <c r="N38" s="106">
        <v>7982</v>
      </c>
      <c r="O38" s="107">
        <v>10021</v>
      </c>
      <c r="P38" s="106">
        <v>9328</v>
      </c>
      <c r="Q38" s="107">
        <v>8675</v>
      </c>
      <c r="R38" s="106">
        <v>1630</v>
      </c>
      <c r="S38" s="107">
        <v>1483</v>
      </c>
      <c r="T38" s="106">
        <v>5190</v>
      </c>
      <c r="U38" s="107">
        <v>4831</v>
      </c>
      <c r="V38" s="106">
        <v>6820</v>
      </c>
      <c r="W38" s="107">
        <v>6314</v>
      </c>
      <c r="X38" s="106">
        <v>13134</v>
      </c>
      <c r="Y38" s="106">
        <v>3113</v>
      </c>
      <c r="Z38" s="107">
        <v>10021</v>
      </c>
      <c r="AA38" s="21"/>
    </row>
    <row r="39" spans="1:27">
      <c r="A39" s="101">
        <v>5</v>
      </c>
      <c r="B39" s="102">
        <v>3</v>
      </c>
      <c r="C39" s="102">
        <v>3</v>
      </c>
      <c r="D39" s="54">
        <v>166012</v>
      </c>
      <c r="E39" s="84" t="s">
        <v>45</v>
      </c>
      <c r="F39" s="105">
        <v>6610</v>
      </c>
      <c r="G39" s="106">
        <v>873</v>
      </c>
      <c r="H39" s="106">
        <v>838</v>
      </c>
      <c r="I39" s="106">
        <v>1168</v>
      </c>
      <c r="J39" s="106">
        <v>1245</v>
      </c>
      <c r="K39" s="106">
        <v>1370</v>
      </c>
      <c r="L39" s="107">
        <v>1116</v>
      </c>
      <c r="M39" s="106">
        <v>1711</v>
      </c>
      <c r="N39" s="106">
        <v>2879</v>
      </c>
      <c r="O39" s="107">
        <v>3731</v>
      </c>
      <c r="P39" s="106">
        <v>3405</v>
      </c>
      <c r="Q39" s="107">
        <v>3205</v>
      </c>
      <c r="R39" s="106">
        <v>577</v>
      </c>
      <c r="S39" s="107">
        <v>591</v>
      </c>
      <c r="T39" s="106">
        <v>1944</v>
      </c>
      <c r="U39" s="107">
        <v>1787</v>
      </c>
      <c r="V39" s="106">
        <v>2521</v>
      </c>
      <c r="W39" s="107">
        <v>2378</v>
      </c>
      <c r="X39" s="106">
        <v>4899</v>
      </c>
      <c r="Y39" s="106">
        <v>1168</v>
      </c>
      <c r="Z39" s="107">
        <v>3731</v>
      </c>
      <c r="AA39" s="21"/>
    </row>
    <row r="40" spans="1:27">
      <c r="A40" s="101">
        <v>5</v>
      </c>
      <c r="B40" s="102">
        <v>3</v>
      </c>
      <c r="C40" s="102">
        <v>3</v>
      </c>
      <c r="D40" s="54">
        <v>166016</v>
      </c>
      <c r="E40" s="84" t="s">
        <v>255</v>
      </c>
      <c r="F40" s="105">
        <v>8114</v>
      </c>
      <c r="G40" s="106">
        <v>1147</v>
      </c>
      <c r="H40" s="106">
        <v>1081</v>
      </c>
      <c r="I40" s="106">
        <v>1400</v>
      </c>
      <c r="J40" s="106">
        <v>1508</v>
      </c>
      <c r="K40" s="106">
        <v>1597</v>
      </c>
      <c r="L40" s="107">
        <v>1381</v>
      </c>
      <c r="M40" s="106">
        <v>2228</v>
      </c>
      <c r="N40" s="106">
        <v>3628</v>
      </c>
      <c r="O40" s="107">
        <v>4486</v>
      </c>
      <c r="P40" s="106">
        <v>4210</v>
      </c>
      <c r="Q40" s="107">
        <v>3904</v>
      </c>
      <c r="R40" s="106">
        <v>742</v>
      </c>
      <c r="S40" s="107">
        <v>658</v>
      </c>
      <c r="T40" s="106">
        <v>2324</v>
      </c>
      <c r="U40" s="107">
        <v>2162</v>
      </c>
      <c r="V40" s="106">
        <v>3066</v>
      </c>
      <c r="W40" s="107">
        <v>2820</v>
      </c>
      <c r="X40" s="106">
        <v>5886</v>
      </c>
      <c r="Y40" s="106">
        <v>1400</v>
      </c>
      <c r="Z40" s="107">
        <v>4486</v>
      </c>
      <c r="AA40" s="21"/>
    </row>
    <row r="41" spans="1:27">
      <c r="A41" s="101">
        <v>8</v>
      </c>
      <c r="B41" s="102">
        <v>2</v>
      </c>
      <c r="C41" s="102">
        <v>4</v>
      </c>
      <c r="D41" s="54">
        <v>166032</v>
      </c>
      <c r="E41" s="84" t="s">
        <v>46</v>
      </c>
      <c r="F41" s="105">
        <v>15170</v>
      </c>
      <c r="G41" s="106">
        <v>2158</v>
      </c>
      <c r="H41" s="106">
        <v>2070</v>
      </c>
      <c r="I41" s="106">
        <v>2729</v>
      </c>
      <c r="J41" s="106">
        <v>2748</v>
      </c>
      <c r="K41" s="106">
        <v>3035</v>
      </c>
      <c r="L41" s="107">
        <v>2430</v>
      </c>
      <c r="M41" s="106">
        <v>4228</v>
      </c>
      <c r="N41" s="106">
        <v>6957</v>
      </c>
      <c r="O41" s="107">
        <v>8213</v>
      </c>
      <c r="P41" s="106">
        <v>7739</v>
      </c>
      <c r="Q41" s="107">
        <v>7431</v>
      </c>
      <c r="R41" s="106">
        <v>1313</v>
      </c>
      <c r="S41" s="107">
        <v>1416</v>
      </c>
      <c r="T41" s="106">
        <v>4213</v>
      </c>
      <c r="U41" s="107">
        <v>4000</v>
      </c>
      <c r="V41" s="106">
        <v>5526</v>
      </c>
      <c r="W41" s="107">
        <v>5416</v>
      </c>
      <c r="X41" s="106">
        <v>10942</v>
      </c>
      <c r="Y41" s="106">
        <v>2729</v>
      </c>
      <c r="Z41" s="107">
        <v>8213</v>
      </c>
      <c r="AA41" s="21"/>
    </row>
    <row r="42" spans="1:27">
      <c r="A42" s="101">
        <v>10</v>
      </c>
      <c r="B42" s="102">
        <v>4</v>
      </c>
      <c r="C42" s="102">
        <v>4</v>
      </c>
      <c r="D42" s="54">
        <v>166036</v>
      </c>
      <c r="E42" s="84" t="s">
        <v>47</v>
      </c>
      <c r="F42" s="105">
        <v>9886</v>
      </c>
      <c r="G42" s="106">
        <v>1300</v>
      </c>
      <c r="H42" s="106">
        <v>1318</v>
      </c>
      <c r="I42" s="106">
        <v>1752</v>
      </c>
      <c r="J42" s="106">
        <v>1827</v>
      </c>
      <c r="K42" s="106">
        <v>2128</v>
      </c>
      <c r="L42" s="107">
        <v>1561</v>
      </c>
      <c r="M42" s="106">
        <v>2618</v>
      </c>
      <c r="N42" s="106">
        <v>4370</v>
      </c>
      <c r="O42" s="107">
        <v>5516</v>
      </c>
      <c r="P42" s="106">
        <v>4997</v>
      </c>
      <c r="Q42" s="107">
        <v>4889</v>
      </c>
      <c r="R42" s="106">
        <v>892</v>
      </c>
      <c r="S42" s="107">
        <v>860</v>
      </c>
      <c r="T42" s="106">
        <v>2746</v>
      </c>
      <c r="U42" s="107">
        <v>2770</v>
      </c>
      <c r="V42" s="106">
        <v>3638</v>
      </c>
      <c r="W42" s="107">
        <v>3630</v>
      </c>
      <c r="X42" s="106">
        <v>7268</v>
      </c>
      <c r="Y42" s="106">
        <v>1752</v>
      </c>
      <c r="Z42" s="107">
        <v>5516</v>
      </c>
      <c r="AA42" s="21"/>
    </row>
    <row r="43" spans="1:27">
      <c r="A43" s="101">
        <v>3</v>
      </c>
      <c r="B43" s="102">
        <v>4</v>
      </c>
      <c r="C43" s="102">
        <v>2</v>
      </c>
      <c r="D43" s="54">
        <v>170000</v>
      </c>
      <c r="E43" s="84" t="s">
        <v>256</v>
      </c>
      <c r="F43" s="105">
        <v>22905</v>
      </c>
      <c r="G43" s="106">
        <v>3141</v>
      </c>
      <c r="H43" s="106">
        <v>3080</v>
      </c>
      <c r="I43" s="106">
        <v>3997</v>
      </c>
      <c r="J43" s="106">
        <v>4223</v>
      </c>
      <c r="K43" s="106">
        <v>4765</v>
      </c>
      <c r="L43" s="107">
        <v>3699</v>
      </c>
      <c r="M43" s="106">
        <v>6221</v>
      </c>
      <c r="N43" s="106">
        <v>10218</v>
      </c>
      <c r="O43" s="107">
        <v>12687</v>
      </c>
      <c r="P43" s="106">
        <v>11825</v>
      </c>
      <c r="Q43" s="107">
        <v>11080</v>
      </c>
      <c r="R43" s="106">
        <v>2058</v>
      </c>
      <c r="S43" s="107">
        <v>1939</v>
      </c>
      <c r="T43" s="106">
        <v>6555</v>
      </c>
      <c r="U43" s="107">
        <v>6132</v>
      </c>
      <c r="V43" s="106">
        <v>8613</v>
      </c>
      <c r="W43" s="107">
        <v>8071</v>
      </c>
      <c r="X43" s="106">
        <v>16684</v>
      </c>
      <c r="Y43" s="106">
        <v>3997</v>
      </c>
      <c r="Z43" s="107">
        <v>12687</v>
      </c>
      <c r="AA43" s="21"/>
    </row>
    <row r="44" spans="1:27">
      <c r="A44" s="101">
        <v>9</v>
      </c>
      <c r="B44" s="102">
        <v>3</v>
      </c>
      <c r="C44" s="102">
        <v>4</v>
      </c>
      <c r="D44" s="54">
        <v>170008</v>
      </c>
      <c r="E44" s="84" t="s">
        <v>48</v>
      </c>
      <c r="F44" s="105">
        <v>12022</v>
      </c>
      <c r="G44" s="106">
        <v>1743</v>
      </c>
      <c r="H44" s="106">
        <v>1718</v>
      </c>
      <c r="I44" s="106">
        <v>2129</v>
      </c>
      <c r="J44" s="106">
        <v>2253</v>
      </c>
      <c r="K44" s="106">
        <v>2336</v>
      </c>
      <c r="L44" s="107">
        <v>1843</v>
      </c>
      <c r="M44" s="106">
        <v>3461</v>
      </c>
      <c r="N44" s="106">
        <v>5590</v>
      </c>
      <c r="O44" s="107">
        <v>6432</v>
      </c>
      <c r="P44" s="106">
        <v>6211</v>
      </c>
      <c r="Q44" s="107">
        <v>5811</v>
      </c>
      <c r="R44" s="106">
        <v>1077</v>
      </c>
      <c r="S44" s="107">
        <v>1052</v>
      </c>
      <c r="T44" s="106">
        <v>3339</v>
      </c>
      <c r="U44" s="107">
        <v>3093</v>
      </c>
      <c r="V44" s="106">
        <v>4416</v>
      </c>
      <c r="W44" s="107">
        <v>4145</v>
      </c>
      <c r="X44" s="106">
        <v>8561</v>
      </c>
      <c r="Y44" s="106">
        <v>2129</v>
      </c>
      <c r="Z44" s="107">
        <v>6432</v>
      </c>
      <c r="AA44" s="21"/>
    </row>
    <row r="45" spans="1:27">
      <c r="A45" s="101">
        <v>4</v>
      </c>
      <c r="B45" s="102">
        <v>2</v>
      </c>
      <c r="C45" s="102">
        <v>3</v>
      </c>
      <c r="D45" s="54">
        <v>170020</v>
      </c>
      <c r="E45" s="84" t="s">
        <v>49</v>
      </c>
      <c r="F45" s="105">
        <v>7372</v>
      </c>
      <c r="G45" s="106">
        <v>1059</v>
      </c>
      <c r="H45" s="106">
        <v>1059</v>
      </c>
      <c r="I45" s="106">
        <v>1294</v>
      </c>
      <c r="J45" s="106">
        <v>1341</v>
      </c>
      <c r="K45" s="106">
        <v>1462</v>
      </c>
      <c r="L45" s="107">
        <v>1157</v>
      </c>
      <c r="M45" s="106">
        <v>2118</v>
      </c>
      <c r="N45" s="106">
        <v>3412</v>
      </c>
      <c r="O45" s="107">
        <v>3960</v>
      </c>
      <c r="P45" s="106">
        <v>3766</v>
      </c>
      <c r="Q45" s="107">
        <v>3606</v>
      </c>
      <c r="R45" s="106">
        <v>657</v>
      </c>
      <c r="S45" s="107">
        <v>637</v>
      </c>
      <c r="T45" s="106">
        <v>2046</v>
      </c>
      <c r="U45" s="107">
        <v>1914</v>
      </c>
      <c r="V45" s="106">
        <v>2703</v>
      </c>
      <c r="W45" s="107">
        <v>2551</v>
      </c>
      <c r="X45" s="106">
        <v>5254</v>
      </c>
      <c r="Y45" s="106">
        <v>1294</v>
      </c>
      <c r="Z45" s="107">
        <v>3960</v>
      </c>
      <c r="AA45" s="21"/>
    </row>
    <row r="46" spans="1:27">
      <c r="A46" s="101">
        <v>8</v>
      </c>
      <c r="B46" s="102">
        <v>2</v>
      </c>
      <c r="C46" s="102">
        <v>4</v>
      </c>
      <c r="D46" s="54">
        <v>170024</v>
      </c>
      <c r="E46" s="84" t="s">
        <v>50</v>
      </c>
      <c r="F46" s="105">
        <v>19330</v>
      </c>
      <c r="G46" s="106">
        <v>2872</v>
      </c>
      <c r="H46" s="106">
        <v>2664</v>
      </c>
      <c r="I46" s="106">
        <v>3494</v>
      </c>
      <c r="J46" s="106">
        <v>3577</v>
      </c>
      <c r="K46" s="106">
        <v>3800</v>
      </c>
      <c r="L46" s="107">
        <v>2923</v>
      </c>
      <c r="M46" s="106">
        <v>5536</v>
      </c>
      <c r="N46" s="106">
        <v>9030</v>
      </c>
      <c r="O46" s="107">
        <v>10300</v>
      </c>
      <c r="P46" s="106">
        <v>10033</v>
      </c>
      <c r="Q46" s="107">
        <v>9297</v>
      </c>
      <c r="R46" s="106">
        <v>1822</v>
      </c>
      <c r="S46" s="107">
        <v>1672</v>
      </c>
      <c r="T46" s="106">
        <v>5390</v>
      </c>
      <c r="U46" s="107">
        <v>4910</v>
      </c>
      <c r="V46" s="106">
        <v>7212</v>
      </c>
      <c r="W46" s="107">
        <v>6582</v>
      </c>
      <c r="X46" s="106">
        <v>13794</v>
      </c>
      <c r="Y46" s="106">
        <v>3494</v>
      </c>
      <c r="Z46" s="107">
        <v>10300</v>
      </c>
      <c r="AA46" s="21"/>
    </row>
    <row r="47" spans="1:27">
      <c r="A47" s="101">
        <v>6</v>
      </c>
      <c r="B47" s="102">
        <v>4</v>
      </c>
      <c r="C47" s="102">
        <v>3</v>
      </c>
      <c r="D47" s="54">
        <v>170032</v>
      </c>
      <c r="E47" s="84" t="s">
        <v>51</v>
      </c>
      <c r="F47" s="105">
        <v>5936</v>
      </c>
      <c r="G47" s="106">
        <v>811</v>
      </c>
      <c r="H47" s="106">
        <v>776</v>
      </c>
      <c r="I47" s="106">
        <v>1006</v>
      </c>
      <c r="J47" s="106">
        <v>1153</v>
      </c>
      <c r="K47" s="106">
        <v>1246</v>
      </c>
      <c r="L47" s="107">
        <v>944</v>
      </c>
      <c r="M47" s="106">
        <v>1587</v>
      </c>
      <c r="N47" s="106">
        <v>2593</v>
      </c>
      <c r="O47" s="107">
        <v>3343</v>
      </c>
      <c r="P47" s="106">
        <v>3064</v>
      </c>
      <c r="Q47" s="107">
        <v>2872</v>
      </c>
      <c r="R47" s="106">
        <v>497</v>
      </c>
      <c r="S47" s="107">
        <v>509</v>
      </c>
      <c r="T47" s="106">
        <v>1744</v>
      </c>
      <c r="U47" s="107">
        <v>1599</v>
      </c>
      <c r="V47" s="106">
        <v>2241</v>
      </c>
      <c r="W47" s="107">
        <v>2108</v>
      </c>
      <c r="X47" s="106">
        <v>4349</v>
      </c>
      <c r="Y47" s="106">
        <v>1006</v>
      </c>
      <c r="Z47" s="107">
        <v>3343</v>
      </c>
      <c r="AA47" s="21"/>
    </row>
    <row r="48" spans="1:27">
      <c r="A48" s="101">
        <v>5</v>
      </c>
      <c r="B48" s="102">
        <v>3</v>
      </c>
      <c r="C48" s="102">
        <v>3</v>
      </c>
      <c r="D48" s="54">
        <v>170044</v>
      </c>
      <c r="E48" s="84" t="s">
        <v>52</v>
      </c>
      <c r="F48" s="105">
        <v>6568</v>
      </c>
      <c r="G48" s="106">
        <v>945</v>
      </c>
      <c r="H48" s="106">
        <v>853</v>
      </c>
      <c r="I48" s="106">
        <v>1148</v>
      </c>
      <c r="J48" s="106">
        <v>1214</v>
      </c>
      <c r="K48" s="106">
        <v>1360</v>
      </c>
      <c r="L48" s="107">
        <v>1048</v>
      </c>
      <c r="M48" s="106">
        <v>1798</v>
      </c>
      <c r="N48" s="106">
        <v>2946</v>
      </c>
      <c r="O48" s="107">
        <v>3622</v>
      </c>
      <c r="P48" s="106">
        <v>3401</v>
      </c>
      <c r="Q48" s="107">
        <v>3167</v>
      </c>
      <c r="R48" s="106">
        <v>605</v>
      </c>
      <c r="S48" s="107">
        <v>543</v>
      </c>
      <c r="T48" s="106">
        <v>1865</v>
      </c>
      <c r="U48" s="107">
        <v>1757</v>
      </c>
      <c r="V48" s="106">
        <v>2470</v>
      </c>
      <c r="W48" s="107">
        <v>2300</v>
      </c>
      <c r="X48" s="106">
        <v>4770</v>
      </c>
      <c r="Y48" s="106">
        <v>1148</v>
      </c>
      <c r="Z48" s="107">
        <v>3622</v>
      </c>
      <c r="AA48" s="21"/>
    </row>
    <row r="49" spans="1:27">
      <c r="A49" s="101">
        <v>8</v>
      </c>
      <c r="B49" s="102">
        <v>2</v>
      </c>
      <c r="C49" s="102">
        <v>4</v>
      </c>
      <c r="D49" s="54">
        <v>170048</v>
      </c>
      <c r="E49" s="84" t="s">
        <v>53</v>
      </c>
      <c r="F49" s="105">
        <v>11781</v>
      </c>
      <c r="G49" s="106">
        <v>1576</v>
      </c>
      <c r="H49" s="106">
        <v>1619</v>
      </c>
      <c r="I49" s="106">
        <v>2165</v>
      </c>
      <c r="J49" s="106">
        <v>2184</v>
      </c>
      <c r="K49" s="106">
        <v>2377</v>
      </c>
      <c r="L49" s="107">
        <v>1860</v>
      </c>
      <c r="M49" s="106">
        <v>3195</v>
      </c>
      <c r="N49" s="106">
        <v>5360</v>
      </c>
      <c r="O49" s="107">
        <v>6421</v>
      </c>
      <c r="P49" s="106">
        <v>6109</v>
      </c>
      <c r="Q49" s="107">
        <v>5672</v>
      </c>
      <c r="R49" s="106">
        <v>1085</v>
      </c>
      <c r="S49" s="107">
        <v>1080</v>
      </c>
      <c r="T49" s="106">
        <v>3365</v>
      </c>
      <c r="U49" s="107">
        <v>3056</v>
      </c>
      <c r="V49" s="106">
        <v>4450</v>
      </c>
      <c r="W49" s="107">
        <v>4136</v>
      </c>
      <c r="X49" s="106">
        <v>8586</v>
      </c>
      <c r="Y49" s="106">
        <v>2165</v>
      </c>
      <c r="Z49" s="107">
        <v>6421</v>
      </c>
      <c r="AA49" s="21"/>
    </row>
    <row r="50" spans="1:27">
      <c r="A50" s="101">
        <v>2</v>
      </c>
      <c r="B50" s="102">
        <v>2</v>
      </c>
      <c r="C50" s="102">
        <v>1</v>
      </c>
      <c r="D50" s="54">
        <v>314000</v>
      </c>
      <c r="E50" s="84" t="s">
        <v>54</v>
      </c>
      <c r="F50" s="105">
        <v>68977</v>
      </c>
      <c r="G50" s="106">
        <v>10131</v>
      </c>
      <c r="H50" s="106">
        <v>9711</v>
      </c>
      <c r="I50" s="106">
        <v>12507</v>
      </c>
      <c r="J50" s="106">
        <v>12370</v>
      </c>
      <c r="K50" s="106">
        <v>12065</v>
      </c>
      <c r="L50" s="107">
        <v>12193</v>
      </c>
      <c r="M50" s="106">
        <v>19842</v>
      </c>
      <c r="N50" s="106">
        <v>32349</v>
      </c>
      <c r="O50" s="107">
        <v>36628</v>
      </c>
      <c r="P50" s="106">
        <v>35294</v>
      </c>
      <c r="Q50" s="107">
        <v>33683</v>
      </c>
      <c r="R50" s="106">
        <v>6476</v>
      </c>
      <c r="S50" s="107">
        <v>6031</v>
      </c>
      <c r="T50" s="106">
        <v>18549</v>
      </c>
      <c r="U50" s="107">
        <v>18079</v>
      </c>
      <c r="V50" s="106">
        <v>25025</v>
      </c>
      <c r="W50" s="107">
        <v>24110</v>
      </c>
      <c r="X50" s="106">
        <v>49135</v>
      </c>
      <c r="Y50" s="106">
        <v>12507</v>
      </c>
      <c r="Z50" s="107">
        <v>36628</v>
      </c>
      <c r="AA50" s="21"/>
    </row>
    <row r="51" spans="1:27">
      <c r="A51" s="101">
        <v>2</v>
      </c>
      <c r="B51" s="102">
        <v>2</v>
      </c>
      <c r="C51" s="102">
        <v>1</v>
      </c>
      <c r="D51" s="54">
        <v>315000</v>
      </c>
      <c r="E51" s="84" t="s">
        <v>55</v>
      </c>
      <c r="F51" s="105">
        <v>208024</v>
      </c>
      <c r="G51" s="106">
        <v>34075</v>
      </c>
      <c r="H51" s="106">
        <v>30850</v>
      </c>
      <c r="I51" s="106">
        <v>37779</v>
      </c>
      <c r="J51" s="106">
        <v>36988</v>
      </c>
      <c r="K51" s="106">
        <v>35587</v>
      </c>
      <c r="L51" s="107">
        <v>32745</v>
      </c>
      <c r="M51" s="106">
        <v>64925</v>
      </c>
      <c r="N51" s="106">
        <v>102704</v>
      </c>
      <c r="O51" s="107">
        <v>105320</v>
      </c>
      <c r="P51" s="106">
        <v>106477</v>
      </c>
      <c r="Q51" s="107">
        <v>101547</v>
      </c>
      <c r="R51" s="106">
        <v>19393</v>
      </c>
      <c r="S51" s="107">
        <v>18386</v>
      </c>
      <c r="T51" s="106">
        <v>53757</v>
      </c>
      <c r="U51" s="107">
        <v>51563</v>
      </c>
      <c r="V51" s="106">
        <v>73150</v>
      </c>
      <c r="W51" s="107">
        <v>69949</v>
      </c>
      <c r="X51" s="106">
        <v>143099</v>
      </c>
      <c r="Y51" s="106">
        <v>37779</v>
      </c>
      <c r="Z51" s="107">
        <v>105320</v>
      </c>
      <c r="AA51" s="21"/>
    </row>
    <row r="52" spans="1:27">
      <c r="A52" s="101">
        <v>2</v>
      </c>
      <c r="B52" s="102">
        <v>2</v>
      </c>
      <c r="C52" s="102">
        <v>1</v>
      </c>
      <c r="D52" s="54">
        <v>316000</v>
      </c>
      <c r="E52" s="84" t="s">
        <v>56</v>
      </c>
      <c r="F52" s="105">
        <v>33033</v>
      </c>
      <c r="G52" s="106">
        <v>4834</v>
      </c>
      <c r="H52" s="106">
        <v>4754</v>
      </c>
      <c r="I52" s="106">
        <v>5966</v>
      </c>
      <c r="J52" s="106">
        <v>6082</v>
      </c>
      <c r="K52" s="106">
        <v>6512</v>
      </c>
      <c r="L52" s="107">
        <v>4885</v>
      </c>
      <c r="M52" s="106">
        <v>9588</v>
      </c>
      <c r="N52" s="106">
        <v>15554</v>
      </c>
      <c r="O52" s="107">
        <v>17479</v>
      </c>
      <c r="P52" s="106">
        <v>17204</v>
      </c>
      <c r="Q52" s="107">
        <v>15829</v>
      </c>
      <c r="R52" s="106">
        <v>3124</v>
      </c>
      <c r="S52" s="107">
        <v>2842</v>
      </c>
      <c r="T52" s="106">
        <v>9176</v>
      </c>
      <c r="U52" s="107">
        <v>8303</v>
      </c>
      <c r="V52" s="106">
        <v>12300</v>
      </c>
      <c r="W52" s="107">
        <v>11145</v>
      </c>
      <c r="X52" s="106">
        <v>23445</v>
      </c>
      <c r="Y52" s="106">
        <v>5966</v>
      </c>
      <c r="Z52" s="107">
        <v>17479</v>
      </c>
      <c r="AA52" s="21"/>
    </row>
    <row r="53" spans="1:27">
      <c r="A53" s="101">
        <v>3</v>
      </c>
      <c r="B53" s="102">
        <v>4</v>
      </c>
      <c r="C53" s="102">
        <v>2</v>
      </c>
      <c r="D53" s="54">
        <v>334000</v>
      </c>
      <c r="E53" s="84" t="s">
        <v>257</v>
      </c>
      <c r="F53" s="105">
        <v>12927</v>
      </c>
      <c r="G53" s="106">
        <v>1788</v>
      </c>
      <c r="H53" s="106">
        <v>1694</v>
      </c>
      <c r="I53" s="106">
        <v>2249</v>
      </c>
      <c r="J53" s="106">
        <v>2415</v>
      </c>
      <c r="K53" s="106">
        <v>2649</v>
      </c>
      <c r="L53" s="107">
        <v>2132</v>
      </c>
      <c r="M53" s="106">
        <v>3482</v>
      </c>
      <c r="N53" s="106">
        <v>5731</v>
      </c>
      <c r="O53" s="107">
        <v>7196</v>
      </c>
      <c r="P53" s="106">
        <v>6690</v>
      </c>
      <c r="Q53" s="107">
        <v>6237</v>
      </c>
      <c r="R53" s="106">
        <v>1168</v>
      </c>
      <c r="S53" s="107">
        <v>1081</v>
      </c>
      <c r="T53" s="106">
        <v>3758</v>
      </c>
      <c r="U53" s="107">
        <v>3438</v>
      </c>
      <c r="V53" s="106">
        <v>4926</v>
      </c>
      <c r="W53" s="107">
        <v>4519</v>
      </c>
      <c r="X53" s="106">
        <v>9445</v>
      </c>
      <c r="Y53" s="106">
        <v>2249</v>
      </c>
      <c r="Z53" s="107">
        <v>7196</v>
      </c>
      <c r="AA53" s="21"/>
    </row>
    <row r="54" spans="1:27">
      <c r="A54" s="101">
        <v>2</v>
      </c>
      <c r="B54" s="102">
        <v>2</v>
      </c>
      <c r="C54" s="102">
        <v>1</v>
      </c>
      <c r="D54" s="54">
        <v>334002</v>
      </c>
      <c r="E54" s="84" t="s">
        <v>249</v>
      </c>
      <c r="F54" s="105">
        <v>46505</v>
      </c>
      <c r="G54" s="106">
        <v>6287</v>
      </c>
      <c r="H54" s="106">
        <v>5719</v>
      </c>
      <c r="I54" s="106">
        <v>7040</v>
      </c>
      <c r="J54" s="106">
        <v>7373</v>
      </c>
      <c r="K54" s="106">
        <v>7592</v>
      </c>
      <c r="L54" s="107">
        <v>12494</v>
      </c>
      <c r="M54" s="106">
        <v>12006</v>
      </c>
      <c r="N54" s="106">
        <v>19046</v>
      </c>
      <c r="O54" s="107">
        <v>27459</v>
      </c>
      <c r="P54" s="106">
        <v>24765</v>
      </c>
      <c r="Q54" s="107">
        <v>21740</v>
      </c>
      <c r="R54" s="106">
        <v>3573</v>
      </c>
      <c r="S54" s="107">
        <v>3467</v>
      </c>
      <c r="T54" s="106">
        <v>15086</v>
      </c>
      <c r="U54" s="107">
        <v>12373</v>
      </c>
      <c r="V54" s="106">
        <v>18659</v>
      </c>
      <c r="W54" s="107">
        <v>15840</v>
      </c>
      <c r="X54" s="106">
        <v>34499</v>
      </c>
      <c r="Y54" s="106">
        <v>7040</v>
      </c>
      <c r="Z54" s="107">
        <v>27459</v>
      </c>
      <c r="AA54" s="21"/>
    </row>
    <row r="55" spans="1:27">
      <c r="A55" s="101">
        <v>4</v>
      </c>
      <c r="B55" s="102">
        <v>2</v>
      </c>
      <c r="C55" s="102">
        <v>3</v>
      </c>
      <c r="D55" s="54">
        <v>334004</v>
      </c>
      <c r="E55" s="84" t="s">
        <v>57</v>
      </c>
      <c r="F55" s="105">
        <v>9569</v>
      </c>
      <c r="G55" s="106">
        <v>1376</v>
      </c>
      <c r="H55" s="106">
        <v>1271</v>
      </c>
      <c r="I55" s="106">
        <v>1669</v>
      </c>
      <c r="J55" s="106">
        <v>1690</v>
      </c>
      <c r="K55" s="106">
        <v>1904</v>
      </c>
      <c r="L55" s="107">
        <v>1659</v>
      </c>
      <c r="M55" s="106">
        <v>2647</v>
      </c>
      <c r="N55" s="106">
        <v>4316</v>
      </c>
      <c r="O55" s="107">
        <v>5253</v>
      </c>
      <c r="P55" s="106">
        <v>4952</v>
      </c>
      <c r="Q55" s="107">
        <v>4617</v>
      </c>
      <c r="R55" s="106">
        <v>878</v>
      </c>
      <c r="S55" s="107">
        <v>791</v>
      </c>
      <c r="T55" s="106">
        <v>2733</v>
      </c>
      <c r="U55" s="107">
        <v>2520</v>
      </c>
      <c r="V55" s="106">
        <v>3611</v>
      </c>
      <c r="W55" s="107">
        <v>3311</v>
      </c>
      <c r="X55" s="106">
        <v>6922</v>
      </c>
      <c r="Y55" s="106">
        <v>1669</v>
      </c>
      <c r="Z55" s="107">
        <v>5253</v>
      </c>
      <c r="AA55" s="21"/>
    </row>
    <row r="56" spans="1:27">
      <c r="A56" s="101">
        <v>7</v>
      </c>
      <c r="B56" s="102">
        <v>1</v>
      </c>
      <c r="C56" s="102">
        <v>4</v>
      </c>
      <c r="D56" s="54">
        <v>334012</v>
      </c>
      <c r="E56" s="84" t="s">
        <v>58</v>
      </c>
      <c r="F56" s="105">
        <v>11444</v>
      </c>
      <c r="G56" s="106">
        <v>1689</v>
      </c>
      <c r="H56" s="106">
        <v>1594</v>
      </c>
      <c r="I56" s="106">
        <v>1999</v>
      </c>
      <c r="J56" s="106">
        <v>2081</v>
      </c>
      <c r="K56" s="106">
        <v>2180</v>
      </c>
      <c r="L56" s="107">
        <v>1901</v>
      </c>
      <c r="M56" s="106">
        <v>3283</v>
      </c>
      <c r="N56" s="106">
        <v>5282</v>
      </c>
      <c r="O56" s="107">
        <v>6162</v>
      </c>
      <c r="P56" s="106">
        <v>5756</v>
      </c>
      <c r="Q56" s="107">
        <v>5688</v>
      </c>
      <c r="R56" s="106">
        <v>999</v>
      </c>
      <c r="S56" s="107">
        <v>1000</v>
      </c>
      <c r="T56" s="106">
        <v>3100</v>
      </c>
      <c r="U56" s="107">
        <v>3062</v>
      </c>
      <c r="V56" s="106">
        <v>4099</v>
      </c>
      <c r="W56" s="107">
        <v>4062</v>
      </c>
      <c r="X56" s="106">
        <v>8161</v>
      </c>
      <c r="Y56" s="106">
        <v>1999</v>
      </c>
      <c r="Z56" s="107">
        <v>6162</v>
      </c>
      <c r="AA56" s="21"/>
    </row>
    <row r="57" spans="1:27">
      <c r="A57" s="101">
        <v>5</v>
      </c>
      <c r="B57" s="102">
        <v>3</v>
      </c>
      <c r="C57" s="102">
        <v>3</v>
      </c>
      <c r="D57" s="54">
        <v>334016</v>
      </c>
      <c r="E57" s="84" t="s">
        <v>59</v>
      </c>
      <c r="F57" s="105">
        <v>8790</v>
      </c>
      <c r="G57" s="106">
        <v>1280</v>
      </c>
      <c r="H57" s="106">
        <v>1214</v>
      </c>
      <c r="I57" s="106">
        <v>1578</v>
      </c>
      <c r="J57" s="106">
        <v>1564</v>
      </c>
      <c r="K57" s="106">
        <v>1741</v>
      </c>
      <c r="L57" s="107">
        <v>1413</v>
      </c>
      <c r="M57" s="106">
        <v>2494</v>
      </c>
      <c r="N57" s="106">
        <v>4072</v>
      </c>
      <c r="O57" s="107">
        <v>4718</v>
      </c>
      <c r="P57" s="106">
        <v>4545</v>
      </c>
      <c r="Q57" s="107">
        <v>4245</v>
      </c>
      <c r="R57" s="106">
        <v>828</v>
      </c>
      <c r="S57" s="107">
        <v>750</v>
      </c>
      <c r="T57" s="106">
        <v>2476</v>
      </c>
      <c r="U57" s="107">
        <v>2242</v>
      </c>
      <c r="V57" s="106">
        <v>3304</v>
      </c>
      <c r="W57" s="107">
        <v>2992</v>
      </c>
      <c r="X57" s="106">
        <v>6296</v>
      </c>
      <c r="Y57" s="106">
        <v>1578</v>
      </c>
      <c r="Z57" s="107">
        <v>4718</v>
      </c>
      <c r="AA57" s="21"/>
    </row>
    <row r="58" spans="1:27">
      <c r="A58" s="101">
        <v>7</v>
      </c>
      <c r="B58" s="102">
        <v>1</v>
      </c>
      <c r="C58" s="102">
        <v>4</v>
      </c>
      <c r="D58" s="54">
        <v>334032</v>
      </c>
      <c r="E58" s="84" t="s">
        <v>60</v>
      </c>
      <c r="F58" s="105">
        <v>11702</v>
      </c>
      <c r="G58" s="106">
        <v>1643</v>
      </c>
      <c r="H58" s="106">
        <v>1559</v>
      </c>
      <c r="I58" s="106">
        <v>2004</v>
      </c>
      <c r="J58" s="106">
        <v>2177</v>
      </c>
      <c r="K58" s="106">
        <v>2375</v>
      </c>
      <c r="L58" s="107">
        <v>1944</v>
      </c>
      <c r="M58" s="106">
        <v>3202</v>
      </c>
      <c r="N58" s="106">
        <v>5206</v>
      </c>
      <c r="O58" s="107">
        <v>6496</v>
      </c>
      <c r="P58" s="106">
        <v>6225</v>
      </c>
      <c r="Q58" s="107">
        <v>5477</v>
      </c>
      <c r="R58" s="106">
        <v>1055</v>
      </c>
      <c r="S58" s="107">
        <v>949</v>
      </c>
      <c r="T58" s="106">
        <v>3411</v>
      </c>
      <c r="U58" s="107">
        <v>3085</v>
      </c>
      <c r="V58" s="106">
        <v>4466</v>
      </c>
      <c r="W58" s="107">
        <v>4034</v>
      </c>
      <c r="X58" s="106">
        <v>8500</v>
      </c>
      <c r="Y58" s="106">
        <v>2004</v>
      </c>
      <c r="Z58" s="107">
        <v>6496</v>
      </c>
      <c r="AA58" s="21"/>
    </row>
    <row r="59" spans="1:27">
      <c r="A59" s="101">
        <v>5</v>
      </c>
      <c r="B59" s="102">
        <v>3</v>
      </c>
      <c r="C59" s="102">
        <v>3</v>
      </c>
      <c r="D59" s="54">
        <v>334036</v>
      </c>
      <c r="E59" s="84" t="s">
        <v>61</v>
      </c>
      <c r="F59" s="105">
        <v>7732</v>
      </c>
      <c r="G59" s="106">
        <v>1087</v>
      </c>
      <c r="H59" s="106">
        <v>1100</v>
      </c>
      <c r="I59" s="106">
        <v>1346</v>
      </c>
      <c r="J59" s="106">
        <v>1413</v>
      </c>
      <c r="K59" s="106">
        <v>1572</v>
      </c>
      <c r="L59" s="107">
        <v>1214</v>
      </c>
      <c r="M59" s="106">
        <v>2187</v>
      </c>
      <c r="N59" s="106">
        <v>3533</v>
      </c>
      <c r="O59" s="107">
        <v>4199</v>
      </c>
      <c r="P59" s="106">
        <v>4005</v>
      </c>
      <c r="Q59" s="107">
        <v>3727</v>
      </c>
      <c r="R59" s="106">
        <v>694</v>
      </c>
      <c r="S59" s="107">
        <v>652</v>
      </c>
      <c r="T59" s="106">
        <v>2168</v>
      </c>
      <c r="U59" s="107">
        <v>2031</v>
      </c>
      <c r="V59" s="106">
        <v>2862</v>
      </c>
      <c r="W59" s="107">
        <v>2683</v>
      </c>
      <c r="X59" s="106">
        <v>5545</v>
      </c>
      <c r="Y59" s="106">
        <v>1346</v>
      </c>
      <c r="Z59" s="107">
        <v>4199</v>
      </c>
      <c r="AA59" s="21"/>
    </row>
    <row r="60" spans="1:27">
      <c r="A60" s="101">
        <v>3</v>
      </c>
      <c r="B60" s="102">
        <v>4</v>
      </c>
      <c r="C60" s="102">
        <v>2</v>
      </c>
      <c r="D60" s="54">
        <v>358000</v>
      </c>
      <c r="E60" s="84" t="s">
        <v>258</v>
      </c>
      <c r="F60" s="105">
        <v>33819</v>
      </c>
      <c r="G60" s="106">
        <v>4856</v>
      </c>
      <c r="H60" s="106">
        <v>4597</v>
      </c>
      <c r="I60" s="106">
        <v>5878</v>
      </c>
      <c r="J60" s="106">
        <v>6147</v>
      </c>
      <c r="K60" s="106">
        <v>6636</v>
      </c>
      <c r="L60" s="107">
        <v>5705</v>
      </c>
      <c r="M60" s="106">
        <v>9453</v>
      </c>
      <c r="N60" s="106">
        <v>15331</v>
      </c>
      <c r="O60" s="107">
        <v>18488</v>
      </c>
      <c r="P60" s="106">
        <v>17610</v>
      </c>
      <c r="Q60" s="107">
        <v>16209</v>
      </c>
      <c r="R60" s="106">
        <v>3061</v>
      </c>
      <c r="S60" s="107">
        <v>2817</v>
      </c>
      <c r="T60" s="106">
        <v>9733</v>
      </c>
      <c r="U60" s="107">
        <v>8755</v>
      </c>
      <c r="V60" s="106">
        <v>12794</v>
      </c>
      <c r="W60" s="107">
        <v>11572</v>
      </c>
      <c r="X60" s="106">
        <v>24366</v>
      </c>
      <c r="Y60" s="106">
        <v>5878</v>
      </c>
      <c r="Z60" s="107">
        <v>18488</v>
      </c>
      <c r="AA60" s="21"/>
    </row>
    <row r="61" spans="1:27" ht="12.75" customHeight="1">
      <c r="A61" s="101">
        <v>7</v>
      </c>
      <c r="B61" s="102">
        <v>1</v>
      </c>
      <c r="C61" s="102">
        <v>4</v>
      </c>
      <c r="D61" s="54">
        <v>358008</v>
      </c>
      <c r="E61" s="84" t="s">
        <v>62</v>
      </c>
      <c r="F61" s="105">
        <v>19067</v>
      </c>
      <c r="G61" s="106">
        <v>2742</v>
      </c>
      <c r="H61" s="106">
        <v>2502</v>
      </c>
      <c r="I61" s="106">
        <v>3381</v>
      </c>
      <c r="J61" s="106">
        <v>3594</v>
      </c>
      <c r="K61" s="106">
        <v>3684</v>
      </c>
      <c r="L61" s="107">
        <v>3164</v>
      </c>
      <c r="M61" s="106">
        <v>5244</v>
      </c>
      <c r="N61" s="106">
        <v>8625</v>
      </c>
      <c r="O61" s="107">
        <v>10442</v>
      </c>
      <c r="P61" s="106">
        <v>9912</v>
      </c>
      <c r="Q61" s="107">
        <v>9155</v>
      </c>
      <c r="R61" s="106">
        <v>1769</v>
      </c>
      <c r="S61" s="107">
        <v>1612</v>
      </c>
      <c r="T61" s="106">
        <v>5443</v>
      </c>
      <c r="U61" s="107">
        <v>4999</v>
      </c>
      <c r="V61" s="106">
        <v>7212</v>
      </c>
      <c r="W61" s="107">
        <v>6611</v>
      </c>
      <c r="X61" s="106">
        <v>13823</v>
      </c>
      <c r="Y61" s="106">
        <v>3381</v>
      </c>
      <c r="Z61" s="107">
        <v>10442</v>
      </c>
      <c r="AA61" s="21"/>
    </row>
    <row r="62" spans="1:27">
      <c r="A62" s="101">
        <v>5</v>
      </c>
      <c r="B62" s="102">
        <v>3</v>
      </c>
      <c r="C62" s="57">
        <v>3</v>
      </c>
      <c r="D62" s="54">
        <v>362004</v>
      </c>
      <c r="E62" s="84" t="s">
        <v>238</v>
      </c>
      <c r="F62" s="105">
        <v>4566</v>
      </c>
      <c r="G62" s="106">
        <v>697</v>
      </c>
      <c r="H62" s="106">
        <v>634</v>
      </c>
      <c r="I62" s="106">
        <v>795</v>
      </c>
      <c r="J62" s="106">
        <v>794</v>
      </c>
      <c r="K62" s="106">
        <v>905</v>
      </c>
      <c r="L62" s="107">
        <v>741</v>
      </c>
      <c r="M62" s="106">
        <v>1331</v>
      </c>
      <c r="N62" s="106">
        <v>2126</v>
      </c>
      <c r="O62" s="107">
        <v>2440</v>
      </c>
      <c r="P62" s="106">
        <v>2404</v>
      </c>
      <c r="Q62" s="107">
        <v>2162</v>
      </c>
      <c r="R62" s="106">
        <v>419</v>
      </c>
      <c r="S62" s="107">
        <v>376</v>
      </c>
      <c r="T62" s="106">
        <v>1284</v>
      </c>
      <c r="U62" s="107">
        <v>1156</v>
      </c>
      <c r="V62" s="106">
        <v>1703</v>
      </c>
      <c r="W62" s="107">
        <v>1532</v>
      </c>
      <c r="X62" s="106">
        <v>3235</v>
      </c>
      <c r="Y62" s="106">
        <v>795</v>
      </c>
      <c r="Z62" s="107">
        <v>2440</v>
      </c>
      <c r="AA62" s="21"/>
    </row>
    <row r="63" spans="1:27">
      <c r="A63" s="101">
        <v>7</v>
      </c>
      <c r="B63" s="102">
        <v>1</v>
      </c>
      <c r="C63" s="102">
        <v>4</v>
      </c>
      <c r="D63" s="54">
        <v>362008</v>
      </c>
      <c r="E63" s="84" t="s">
        <v>63</v>
      </c>
      <c r="F63" s="105">
        <v>13485</v>
      </c>
      <c r="G63" s="106">
        <v>2068</v>
      </c>
      <c r="H63" s="106">
        <v>1929</v>
      </c>
      <c r="I63" s="106">
        <v>2422</v>
      </c>
      <c r="J63" s="106">
        <v>2466</v>
      </c>
      <c r="K63" s="106">
        <v>2509</v>
      </c>
      <c r="L63" s="107">
        <v>2091</v>
      </c>
      <c r="M63" s="106">
        <v>3997</v>
      </c>
      <c r="N63" s="106">
        <v>6419</v>
      </c>
      <c r="O63" s="107">
        <v>7066</v>
      </c>
      <c r="P63" s="106">
        <v>6936</v>
      </c>
      <c r="Q63" s="107">
        <v>6549</v>
      </c>
      <c r="R63" s="106">
        <v>1221</v>
      </c>
      <c r="S63" s="107">
        <v>1201</v>
      </c>
      <c r="T63" s="106">
        <v>3672</v>
      </c>
      <c r="U63" s="107">
        <v>3394</v>
      </c>
      <c r="V63" s="106">
        <v>4893</v>
      </c>
      <c r="W63" s="107">
        <v>4595</v>
      </c>
      <c r="X63" s="106">
        <v>9488</v>
      </c>
      <c r="Y63" s="106">
        <v>2422</v>
      </c>
      <c r="Z63" s="107">
        <v>7066</v>
      </c>
      <c r="AA63" s="21"/>
    </row>
    <row r="64" spans="1:27">
      <c r="A64" s="101">
        <v>5</v>
      </c>
      <c r="B64" s="102">
        <v>3</v>
      </c>
      <c r="C64" s="102">
        <v>3</v>
      </c>
      <c r="D64" s="54">
        <v>362012</v>
      </c>
      <c r="E64" s="84" t="s">
        <v>64</v>
      </c>
      <c r="F64" s="105">
        <v>8768</v>
      </c>
      <c r="G64" s="106">
        <v>1222</v>
      </c>
      <c r="H64" s="106">
        <v>1263</v>
      </c>
      <c r="I64" s="106">
        <v>1655</v>
      </c>
      <c r="J64" s="106">
        <v>1607</v>
      </c>
      <c r="K64" s="106">
        <v>1671</v>
      </c>
      <c r="L64" s="107">
        <v>1350</v>
      </c>
      <c r="M64" s="106">
        <v>2485</v>
      </c>
      <c r="N64" s="106">
        <v>4140</v>
      </c>
      <c r="O64" s="107">
        <v>4628</v>
      </c>
      <c r="P64" s="106">
        <v>4520</v>
      </c>
      <c r="Q64" s="107">
        <v>4248</v>
      </c>
      <c r="R64" s="106">
        <v>825</v>
      </c>
      <c r="S64" s="107">
        <v>830</v>
      </c>
      <c r="T64" s="106">
        <v>2382</v>
      </c>
      <c r="U64" s="107">
        <v>2246</v>
      </c>
      <c r="V64" s="106">
        <v>3207</v>
      </c>
      <c r="W64" s="107">
        <v>3076</v>
      </c>
      <c r="X64" s="106">
        <v>6283</v>
      </c>
      <c r="Y64" s="106">
        <v>1655</v>
      </c>
      <c r="Z64" s="107">
        <v>4628</v>
      </c>
      <c r="AA64" s="21"/>
    </row>
    <row r="65" spans="1:27">
      <c r="A65" s="101">
        <v>5</v>
      </c>
      <c r="B65" s="102">
        <v>3</v>
      </c>
      <c r="C65" s="57">
        <v>3</v>
      </c>
      <c r="D65" s="54">
        <v>362016</v>
      </c>
      <c r="E65" s="84" t="s">
        <v>239</v>
      </c>
      <c r="F65" s="105">
        <v>4396</v>
      </c>
      <c r="G65" s="106">
        <v>646</v>
      </c>
      <c r="H65" s="106">
        <v>601</v>
      </c>
      <c r="I65" s="106">
        <v>764</v>
      </c>
      <c r="J65" s="106">
        <v>800</v>
      </c>
      <c r="K65" s="106">
        <v>873</v>
      </c>
      <c r="L65" s="107">
        <v>712</v>
      </c>
      <c r="M65" s="106">
        <v>1247</v>
      </c>
      <c r="N65" s="106">
        <v>2011</v>
      </c>
      <c r="O65" s="107">
        <v>2385</v>
      </c>
      <c r="P65" s="106">
        <v>2216</v>
      </c>
      <c r="Q65" s="107">
        <v>2180</v>
      </c>
      <c r="R65" s="106">
        <v>405</v>
      </c>
      <c r="S65" s="107">
        <v>359</v>
      </c>
      <c r="T65" s="106">
        <v>1187</v>
      </c>
      <c r="U65" s="107">
        <v>1198</v>
      </c>
      <c r="V65" s="106">
        <v>1592</v>
      </c>
      <c r="W65" s="107">
        <v>1557</v>
      </c>
      <c r="X65" s="106">
        <v>3149</v>
      </c>
      <c r="Y65" s="106">
        <v>764</v>
      </c>
      <c r="Z65" s="107">
        <v>2385</v>
      </c>
      <c r="AA65" s="21"/>
    </row>
    <row r="66" spans="1:27">
      <c r="A66" s="101">
        <v>5</v>
      </c>
      <c r="B66" s="102">
        <v>3</v>
      </c>
      <c r="C66" s="102">
        <v>3</v>
      </c>
      <c r="D66" s="54">
        <v>362020</v>
      </c>
      <c r="E66" s="84" t="s">
        <v>65</v>
      </c>
      <c r="F66" s="105">
        <v>9546</v>
      </c>
      <c r="G66" s="106">
        <v>1268</v>
      </c>
      <c r="H66" s="106">
        <v>1305</v>
      </c>
      <c r="I66" s="106">
        <v>1691</v>
      </c>
      <c r="J66" s="106">
        <v>1807</v>
      </c>
      <c r="K66" s="106">
        <v>1931</v>
      </c>
      <c r="L66" s="107">
        <v>1544</v>
      </c>
      <c r="M66" s="106">
        <v>2573</v>
      </c>
      <c r="N66" s="106">
        <v>4264</v>
      </c>
      <c r="O66" s="107">
        <v>5282</v>
      </c>
      <c r="P66" s="106">
        <v>5003</v>
      </c>
      <c r="Q66" s="107">
        <v>4543</v>
      </c>
      <c r="R66" s="106">
        <v>870</v>
      </c>
      <c r="S66" s="107">
        <v>821</v>
      </c>
      <c r="T66" s="106">
        <v>2790</v>
      </c>
      <c r="U66" s="107">
        <v>2492</v>
      </c>
      <c r="V66" s="106">
        <v>3660</v>
      </c>
      <c r="W66" s="107">
        <v>3313</v>
      </c>
      <c r="X66" s="106">
        <v>6973</v>
      </c>
      <c r="Y66" s="106">
        <v>1691</v>
      </c>
      <c r="Z66" s="107">
        <v>5282</v>
      </c>
      <c r="AA66" s="21"/>
    </row>
    <row r="67" spans="1:27">
      <c r="A67" s="101">
        <v>9</v>
      </c>
      <c r="B67" s="102">
        <v>3</v>
      </c>
      <c r="C67" s="102">
        <v>4</v>
      </c>
      <c r="D67" s="54">
        <v>362024</v>
      </c>
      <c r="E67" s="84" t="s">
        <v>66</v>
      </c>
      <c r="F67" s="105">
        <v>10245</v>
      </c>
      <c r="G67" s="106">
        <v>1515</v>
      </c>
      <c r="H67" s="106">
        <v>1481</v>
      </c>
      <c r="I67" s="106">
        <v>1888</v>
      </c>
      <c r="J67" s="106">
        <v>1954</v>
      </c>
      <c r="K67" s="106">
        <v>1868</v>
      </c>
      <c r="L67" s="107">
        <v>1539</v>
      </c>
      <c r="M67" s="106">
        <v>2996</v>
      </c>
      <c r="N67" s="106">
        <v>4884</v>
      </c>
      <c r="O67" s="107">
        <v>5361</v>
      </c>
      <c r="P67" s="106">
        <v>5322</v>
      </c>
      <c r="Q67" s="107">
        <v>4923</v>
      </c>
      <c r="R67" s="106">
        <v>1003</v>
      </c>
      <c r="S67" s="107">
        <v>885</v>
      </c>
      <c r="T67" s="106">
        <v>2755</v>
      </c>
      <c r="U67" s="107">
        <v>2606</v>
      </c>
      <c r="V67" s="106">
        <v>3758</v>
      </c>
      <c r="W67" s="107">
        <v>3491</v>
      </c>
      <c r="X67" s="106">
        <v>7249</v>
      </c>
      <c r="Y67" s="106">
        <v>1888</v>
      </c>
      <c r="Z67" s="107">
        <v>5361</v>
      </c>
      <c r="AA67" s="21"/>
    </row>
    <row r="68" spans="1:27">
      <c r="A68" s="101">
        <v>9</v>
      </c>
      <c r="B68" s="102">
        <v>3</v>
      </c>
      <c r="C68" s="102">
        <v>4</v>
      </c>
      <c r="D68" s="54">
        <v>362028</v>
      </c>
      <c r="E68" s="84" t="s">
        <v>67</v>
      </c>
      <c r="F68" s="105">
        <v>12183</v>
      </c>
      <c r="G68" s="106">
        <v>1861</v>
      </c>
      <c r="H68" s="106">
        <v>1837</v>
      </c>
      <c r="I68" s="106">
        <v>2270</v>
      </c>
      <c r="J68" s="106">
        <v>2199</v>
      </c>
      <c r="K68" s="106">
        <v>2116</v>
      </c>
      <c r="L68" s="107">
        <v>1900</v>
      </c>
      <c r="M68" s="106">
        <v>3698</v>
      </c>
      <c r="N68" s="106">
        <v>5968</v>
      </c>
      <c r="O68" s="107">
        <v>6215</v>
      </c>
      <c r="P68" s="106">
        <v>6234</v>
      </c>
      <c r="Q68" s="107">
        <v>5949</v>
      </c>
      <c r="R68" s="106">
        <v>1151</v>
      </c>
      <c r="S68" s="107">
        <v>1119</v>
      </c>
      <c r="T68" s="106">
        <v>3210</v>
      </c>
      <c r="U68" s="107">
        <v>3005</v>
      </c>
      <c r="V68" s="106">
        <v>4361</v>
      </c>
      <c r="W68" s="107">
        <v>4124</v>
      </c>
      <c r="X68" s="106">
        <v>8485</v>
      </c>
      <c r="Y68" s="106">
        <v>2270</v>
      </c>
      <c r="Z68" s="107">
        <v>6215</v>
      </c>
      <c r="AA68" s="21"/>
    </row>
    <row r="69" spans="1:27">
      <c r="A69" s="101">
        <v>8</v>
      </c>
      <c r="B69" s="102">
        <v>2</v>
      </c>
      <c r="C69" s="102">
        <v>4</v>
      </c>
      <c r="D69" s="54">
        <v>362032</v>
      </c>
      <c r="E69" s="84" t="s">
        <v>68</v>
      </c>
      <c r="F69" s="105">
        <v>14134</v>
      </c>
      <c r="G69" s="106">
        <v>2112</v>
      </c>
      <c r="H69" s="106">
        <v>1984</v>
      </c>
      <c r="I69" s="106">
        <v>2513</v>
      </c>
      <c r="J69" s="106">
        <v>2581</v>
      </c>
      <c r="K69" s="106">
        <v>2696</v>
      </c>
      <c r="L69" s="107">
        <v>2248</v>
      </c>
      <c r="M69" s="106">
        <v>4096</v>
      </c>
      <c r="N69" s="106">
        <v>6609</v>
      </c>
      <c r="O69" s="107">
        <v>7525</v>
      </c>
      <c r="P69" s="106">
        <v>7330</v>
      </c>
      <c r="Q69" s="107">
        <v>6804</v>
      </c>
      <c r="R69" s="106">
        <v>1272</v>
      </c>
      <c r="S69" s="107">
        <v>1241</v>
      </c>
      <c r="T69" s="106">
        <v>3922</v>
      </c>
      <c r="U69" s="107">
        <v>3603</v>
      </c>
      <c r="V69" s="106">
        <v>5194</v>
      </c>
      <c r="W69" s="107">
        <v>4844</v>
      </c>
      <c r="X69" s="106">
        <v>10038</v>
      </c>
      <c r="Y69" s="106">
        <v>2513</v>
      </c>
      <c r="Z69" s="107">
        <v>7525</v>
      </c>
      <c r="AA69" s="21"/>
    </row>
    <row r="70" spans="1:27">
      <c r="A70" s="101">
        <v>10</v>
      </c>
      <c r="B70" s="102">
        <v>4</v>
      </c>
      <c r="C70" s="102">
        <v>4</v>
      </c>
      <c r="D70" s="54">
        <v>362036</v>
      </c>
      <c r="E70" s="84" t="s">
        <v>69</v>
      </c>
      <c r="F70" s="105">
        <v>10845</v>
      </c>
      <c r="G70" s="106">
        <v>1538</v>
      </c>
      <c r="H70" s="106">
        <v>1478</v>
      </c>
      <c r="I70" s="106">
        <v>2011</v>
      </c>
      <c r="J70" s="106">
        <v>2017</v>
      </c>
      <c r="K70" s="106">
        <v>2176</v>
      </c>
      <c r="L70" s="107">
        <v>1625</v>
      </c>
      <c r="M70" s="106">
        <v>3016</v>
      </c>
      <c r="N70" s="106">
        <v>5027</v>
      </c>
      <c r="O70" s="107">
        <v>5818</v>
      </c>
      <c r="P70" s="106">
        <v>5647</v>
      </c>
      <c r="Q70" s="107">
        <v>5198</v>
      </c>
      <c r="R70" s="106">
        <v>1023</v>
      </c>
      <c r="S70" s="107">
        <v>988</v>
      </c>
      <c r="T70" s="106">
        <v>3031</v>
      </c>
      <c r="U70" s="107">
        <v>2787</v>
      </c>
      <c r="V70" s="106">
        <v>4054</v>
      </c>
      <c r="W70" s="107">
        <v>3775</v>
      </c>
      <c r="X70" s="106">
        <v>7829</v>
      </c>
      <c r="Y70" s="106">
        <v>2011</v>
      </c>
      <c r="Z70" s="107">
        <v>5818</v>
      </c>
      <c r="AA70" s="21"/>
    </row>
    <row r="71" spans="1:27">
      <c r="A71" s="101">
        <v>4</v>
      </c>
      <c r="B71" s="102">
        <v>2</v>
      </c>
      <c r="C71" s="102">
        <v>3</v>
      </c>
      <c r="D71" s="54">
        <v>362040</v>
      </c>
      <c r="E71" s="84" t="s">
        <v>70</v>
      </c>
      <c r="F71" s="105">
        <v>7579</v>
      </c>
      <c r="G71" s="106">
        <v>1107</v>
      </c>
      <c r="H71" s="106">
        <v>1104</v>
      </c>
      <c r="I71" s="106">
        <v>1315</v>
      </c>
      <c r="J71" s="106">
        <v>1308</v>
      </c>
      <c r="K71" s="106">
        <v>1487</v>
      </c>
      <c r="L71" s="107">
        <v>1258</v>
      </c>
      <c r="M71" s="106">
        <v>2211</v>
      </c>
      <c r="N71" s="106">
        <v>3526</v>
      </c>
      <c r="O71" s="107">
        <v>4053</v>
      </c>
      <c r="P71" s="106">
        <v>3898</v>
      </c>
      <c r="Q71" s="107">
        <v>3681</v>
      </c>
      <c r="R71" s="106">
        <v>673</v>
      </c>
      <c r="S71" s="107">
        <v>642</v>
      </c>
      <c r="T71" s="106">
        <v>2073</v>
      </c>
      <c r="U71" s="107">
        <v>1980</v>
      </c>
      <c r="V71" s="106">
        <v>2746</v>
      </c>
      <c r="W71" s="107">
        <v>2622</v>
      </c>
      <c r="X71" s="106">
        <v>5368</v>
      </c>
      <c r="Y71" s="106">
        <v>1315</v>
      </c>
      <c r="Z71" s="107">
        <v>4053</v>
      </c>
      <c r="AA71" s="21"/>
    </row>
    <row r="72" spans="1:27">
      <c r="A72" s="101">
        <v>3</v>
      </c>
      <c r="B72" s="102">
        <v>4</v>
      </c>
      <c r="C72" s="102">
        <v>2</v>
      </c>
      <c r="D72" s="54">
        <v>366000</v>
      </c>
      <c r="E72" s="84" t="s">
        <v>259</v>
      </c>
      <c r="F72" s="105">
        <v>38572</v>
      </c>
      <c r="G72" s="106">
        <v>5410</v>
      </c>
      <c r="H72" s="106">
        <v>5217</v>
      </c>
      <c r="I72" s="106">
        <v>6759</v>
      </c>
      <c r="J72" s="106">
        <v>7132</v>
      </c>
      <c r="K72" s="106">
        <v>7882</v>
      </c>
      <c r="L72" s="107">
        <v>6172</v>
      </c>
      <c r="M72" s="106">
        <v>10627</v>
      </c>
      <c r="N72" s="106">
        <v>17386</v>
      </c>
      <c r="O72" s="107">
        <v>21186</v>
      </c>
      <c r="P72" s="106">
        <v>19754</v>
      </c>
      <c r="Q72" s="107">
        <v>18818</v>
      </c>
      <c r="R72" s="106">
        <v>3476</v>
      </c>
      <c r="S72" s="107">
        <v>3283</v>
      </c>
      <c r="T72" s="106">
        <v>10940</v>
      </c>
      <c r="U72" s="107">
        <v>10246</v>
      </c>
      <c r="V72" s="106">
        <v>14416</v>
      </c>
      <c r="W72" s="107">
        <v>13529</v>
      </c>
      <c r="X72" s="106">
        <v>27945</v>
      </c>
      <c r="Y72" s="106">
        <v>6759</v>
      </c>
      <c r="Z72" s="107">
        <v>21186</v>
      </c>
      <c r="AA72" s="21"/>
    </row>
    <row r="73" spans="1:27">
      <c r="A73" s="101">
        <v>3</v>
      </c>
      <c r="B73" s="102">
        <v>3</v>
      </c>
      <c r="C73" s="102">
        <v>2</v>
      </c>
      <c r="D73" s="54">
        <v>370000</v>
      </c>
      <c r="E73" s="84" t="s">
        <v>260</v>
      </c>
      <c r="F73" s="105">
        <v>20109</v>
      </c>
      <c r="G73" s="106">
        <v>2758</v>
      </c>
      <c r="H73" s="106">
        <v>2570</v>
      </c>
      <c r="I73" s="106">
        <v>3511</v>
      </c>
      <c r="J73" s="106">
        <v>3723</v>
      </c>
      <c r="K73" s="106">
        <v>4173</v>
      </c>
      <c r="L73" s="107">
        <v>3374</v>
      </c>
      <c r="M73" s="106">
        <v>5328</v>
      </c>
      <c r="N73" s="106">
        <v>8839</v>
      </c>
      <c r="O73" s="107">
        <v>11270</v>
      </c>
      <c r="P73" s="106">
        <v>10445</v>
      </c>
      <c r="Q73" s="107">
        <v>9664</v>
      </c>
      <c r="R73" s="106">
        <v>1812</v>
      </c>
      <c r="S73" s="107">
        <v>1699</v>
      </c>
      <c r="T73" s="106">
        <v>5961</v>
      </c>
      <c r="U73" s="107">
        <v>5309</v>
      </c>
      <c r="V73" s="106">
        <v>7773</v>
      </c>
      <c r="W73" s="107">
        <v>7008</v>
      </c>
      <c r="X73" s="106">
        <v>14781</v>
      </c>
      <c r="Y73" s="106">
        <v>3511</v>
      </c>
      <c r="Z73" s="107">
        <v>11270</v>
      </c>
      <c r="AA73" s="21"/>
    </row>
    <row r="74" spans="1:27">
      <c r="A74" s="101">
        <v>6</v>
      </c>
      <c r="B74" s="102">
        <v>4</v>
      </c>
      <c r="C74" s="102">
        <v>3</v>
      </c>
      <c r="D74" s="54">
        <v>370004</v>
      </c>
      <c r="E74" s="84" t="s">
        <v>71</v>
      </c>
      <c r="F74" s="105">
        <v>8485</v>
      </c>
      <c r="G74" s="106">
        <v>1273</v>
      </c>
      <c r="H74" s="106">
        <v>1191</v>
      </c>
      <c r="I74" s="106">
        <v>1527</v>
      </c>
      <c r="J74" s="106">
        <v>1603</v>
      </c>
      <c r="K74" s="106">
        <v>1665</v>
      </c>
      <c r="L74" s="107">
        <v>1226</v>
      </c>
      <c r="M74" s="106">
        <v>2464</v>
      </c>
      <c r="N74" s="106">
        <v>3991</v>
      </c>
      <c r="O74" s="107">
        <v>4494</v>
      </c>
      <c r="P74" s="106">
        <v>4370</v>
      </c>
      <c r="Q74" s="107">
        <v>4115</v>
      </c>
      <c r="R74" s="106">
        <v>762</v>
      </c>
      <c r="S74" s="107">
        <v>765</v>
      </c>
      <c r="T74" s="106">
        <v>2319</v>
      </c>
      <c r="U74" s="107">
        <v>2175</v>
      </c>
      <c r="V74" s="106">
        <v>3081</v>
      </c>
      <c r="W74" s="107">
        <v>2940</v>
      </c>
      <c r="X74" s="106">
        <v>6021</v>
      </c>
      <c r="Y74" s="106">
        <v>1527</v>
      </c>
      <c r="Z74" s="107">
        <v>4494</v>
      </c>
      <c r="AA74" s="21"/>
    </row>
    <row r="75" spans="1:27">
      <c r="A75" s="101">
        <v>5</v>
      </c>
      <c r="B75" s="102">
        <v>3</v>
      </c>
      <c r="C75" s="102">
        <v>3</v>
      </c>
      <c r="D75" s="54">
        <v>370012</v>
      </c>
      <c r="E75" s="84" t="s">
        <v>72</v>
      </c>
      <c r="F75" s="105">
        <v>5854</v>
      </c>
      <c r="G75" s="106">
        <v>777</v>
      </c>
      <c r="H75" s="106">
        <v>760</v>
      </c>
      <c r="I75" s="106">
        <v>1009</v>
      </c>
      <c r="J75" s="106">
        <v>981</v>
      </c>
      <c r="K75" s="106">
        <v>1101</v>
      </c>
      <c r="L75" s="107">
        <v>1226</v>
      </c>
      <c r="M75" s="106">
        <v>1537</v>
      </c>
      <c r="N75" s="106">
        <v>2546</v>
      </c>
      <c r="O75" s="107">
        <v>3308</v>
      </c>
      <c r="P75" s="106">
        <v>3190</v>
      </c>
      <c r="Q75" s="107">
        <v>2664</v>
      </c>
      <c r="R75" s="106">
        <v>529</v>
      </c>
      <c r="S75" s="107">
        <v>480</v>
      </c>
      <c r="T75" s="106">
        <v>1864</v>
      </c>
      <c r="U75" s="107">
        <v>1444</v>
      </c>
      <c r="V75" s="106">
        <v>2393</v>
      </c>
      <c r="W75" s="107">
        <v>1924</v>
      </c>
      <c r="X75" s="106">
        <v>4317</v>
      </c>
      <c r="Y75" s="106">
        <v>1009</v>
      </c>
      <c r="Z75" s="107">
        <v>3308</v>
      </c>
      <c r="AA75" s="21"/>
    </row>
    <row r="76" spans="1:27">
      <c r="A76" s="101">
        <v>4</v>
      </c>
      <c r="B76" s="102">
        <v>2</v>
      </c>
      <c r="C76" s="102">
        <v>3</v>
      </c>
      <c r="D76" s="54">
        <v>370016</v>
      </c>
      <c r="E76" s="84" t="s">
        <v>73</v>
      </c>
      <c r="F76" s="105">
        <v>8274</v>
      </c>
      <c r="G76" s="106">
        <v>1201</v>
      </c>
      <c r="H76" s="106">
        <v>1131</v>
      </c>
      <c r="I76" s="106">
        <v>1438</v>
      </c>
      <c r="J76" s="106">
        <v>1518</v>
      </c>
      <c r="K76" s="106">
        <v>1659</v>
      </c>
      <c r="L76" s="107">
        <v>1327</v>
      </c>
      <c r="M76" s="106">
        <v>2332</v>
      </c>
      <c r="N76" s="106">
        <v>3770</v>
      </c>
      <c r="O76" s="107">
        <v>4504</v>
      </c>
      <c r="P76" s="106">
        <v>4278</v>
      </c>
      <c r="Q76" s="107">
        <v>3996</v>
      </c>
      <c r="R76" s="106">
        <v>720</v>
      </c>
      <c r="S76" s="107">
        <v>718</v>
      </c>
      <c r="T76" s="106">
        <v>2353</v>
      </c>
      <c r="U76" s="107">
        <v>2151</v>
      </c>
      <c r="V76" s="106">
        <v>3073</v>
      </c>
      <c r="W76" s="107">
        <v>2869</v>
      </c>
      <c r="X76" s="106">
        <v>5942</v>
      </c>
      <c r="Y76" s="106">
        <v>1438</v>
      </c>
      <c r="Z76" s="107">
        <v>4504</v>
      </c>
      <c r="AA76" s="21"/>
    </row>
    <row r="77" spans="1:27">
      <c r="A77" s="101">
        <v>4</v>
      </c>
      <c r="B77" s="102">
        <v>2</v>
      </c>
      <c r="C77" s="102">
        <v>3</v>
      </c>
      <c r="D77" s="54">
        <v>370020</v>
      </c>
      <c r="E77" s="84" t="s">
        <v>74</v>
      </c>
      <c r="F77" s="105">
        <v>8623</v>
      </c>
      <c r="G77" s="106">
        <v>1153</v>
      </c>
      <c r="H77" s="106">
        <v>1176</v>
      </c>
      <c r="I77" s="106">
        <v>1541</v>
      </c>
      <c r="J77" s="106">
        <v>1606</v>
      </c>
      <c r="K77" s="106">
        <v>1765</v>
      </c>
      <c r="L77" s="107">
        <v>1382</v>
      </c>
      <c r="M77" s="106">
        <v>2329</v>
      </c>
      <c r="N77" s="106">
        <v>3870</v>
      </c>
      <c r="O77" s="107">
        <v>4753</v>
      </c>
      <c r="P77" s="106">
        <v>4464</v>
      </c>
      <c r="Q77" s="107">
        <v>4159</v>
      </c>
      <c r="R77" s="106">
        <v>798</v>
      </c>
      <c r="S77" s="107">
        <v>743</v>
      </c>
      <c r="T77" s="106">
        <v>2474</v>
      </c>
      <c r="U77" s="107">
        <v>2279</v>
      </c>
      <c r="V77" s="106">
        <v>3272</v>
      </c>
      <c r="W77" s="107">
        <v>3022</v>
      </c>
      <c r="X77" s="106">
        <v>6294</v>
      </c>
      <c r="Y77" s="106">
        <v>1541</v>
      </c>
      <c r="Z77" s="107">
        <v>4753</v>
      </c>
      <c r="AA77" s="21"/>
    </row>
    <row r="78" spans="1:27">
      <c r="A78" s="101">
        <v>3</v>
      </c>
      <c r="B78" s="102">
        <v>4</v>
      </c>
      <c r="C78" s="102">
        <v>2</v>
      </c>
      <c r="D78" s="54">
        <v>374000</v>
      </c>
      <c r="E78" s="84" t="s">
        <v>261</v>
      </c>
      <c r="F78" s="105">
        <v>32894</v>
      </c>
      <c r="G78" s="106">
        <v>4704</v>
      </c>
      <c r="H78" s="106">
        <v>4357</v>
      </c>
      <c r="I78" s="106">
        <v>5924</v>
      </c>
      <c r="J78" s="106">
        <v>6003</v>
      </c>
      <c r="K78" s="106">
        <v>6598</v>
      </c>
      <c r="L78" s="107">
        <v>5308</v>
      </c>
      <c r="M78" s="106">
        <v>9061</v>
      </c>
      <c r="N78" s="106">
        <v>14985</v>
      </c>
      <c r="O78" s="107">
        <v>17909</v>
      </c>
      <c r="P78" s="106">
        <v>16844</v>
      </c>
      <c r="Q78" s="107">
        <v>16050</v>
      </c>
      <c r="R78" s="106">
        <v>3043</v>
      </c>
      <c r="S78" s="107">
        <v>2881</v>
      </c>
      <c r="T78" s="106">
        <v>9177</v>
      </c>
      <c r="U78" s="107">
        <v>8732</v>
      </c>
      <c r="V78" s="106">
        <v>12220</v>
      </c>
      <c r="W78" s="107">
        <v>11613</v>
      </c>
      <c r="X78" s="106">
        <v>23833</v>
      </c>
      <c r="Y78" s="106">
        <v>5924</v>
      </c>
      <c r="Z78" s="107">
        <v>17909</v>
      </c>
      <c r="AA78" s="21"/>
    </row>
    <row r="79" spans="1:27">
      <c r="A79" s="101">
        <v>5</v>
      </c>
      <c r="B79" s="102">
        <v>3</v>
      </c>
      <c r="C79" s="102">
        <v>3</v>
      </c>
      <c r="D79" s="54">
        <v>374012</v>
      </c>
      <c r="E79" s="84" t="s">
        <v>75</v>
      </c>
      <c r="F79" s="105">
        <v>10504</v>
      </c>
      <c r="G79" s="106">
        <v>1536</v>
      </c>
      <c r="H79" s="106">
        <v>1479</v>
      </c>
      <c r="I79" s="106">
        <v>1846</v>
      </c>
      <c r="J79" s="106">
        <v>1857</v>
      </c>
      <c r="K79" s="106">
        <v>2022</v>
      </c>
      <c r="L79" s="107">
        <v>1764</v>
      </c>
      <c r="M79" s="106">
        <v>3015</v>
      </c>
      <c r="N79" s="106">
        <v>4861</v>
      </c>
      <c r="O79" s="107">
        <v>5643</v>
      </c>
      <c r="P79" s="106">
        <v>5373</v>
      </c>
      <c r="Q79" s="107">
        <v>5131</v>
      </c>
      <c r="R79" s="106">
        <v>935</v>
      </c>
      <c r="S79" s="107">
        <v>911</v>
      </c>
      <c r="T79" s="106">
        <v>2943</v>
      </c>
      <c r="U79" s="107">
        <v>2700</v>
      </c>
      <c r="V79" s="106">
        <v>3878</v>
      </c>
      <c r="W79" s="107">
        <v>3611</v>
      </c>
      <c r="X79" s="106">
        <v>7489</v>
      </c>
      <c r="Y79" s="106">
        <v>1846</v>
      </c>
      <c r="Z79" s="107">
        <v>5643</v>
      </c>
      <c r="AA79" s="21"/>
    </row>
    <row r="80" spans="1:27">
      <c r="A80" s="101">
        <v>6</v>
      </c>
      <c r="B80" s="102">
        <v>4</v>
      </c>
      <c r="C80" s="102">
        <v>3</v>
      </c>
      <c r="D80" s="54">
        <v>374036</v>
      </c>
      <c r="E80" s="84" t="s">
        <v>76</v>
      </c>
      <c r="F80" s="105">
        <v>4189</v>
      </c>
      <c r="G80" s="106">
        <v>558</v>
      </c>
      <c r="H80" s="106">
        <v>577</v>
      </c>
      <c r="I80" s="106">
        <v>732</v>
      </c>
      <c r="J80" s="106">
        <v>761</v>
      </c>
      <c r="K80" s="106">
        <v>880</v>
      </c>
      <c r="L80" s="107">
        <v>681</v>
      </c>
      <c r="M80" s="106">
        <v>1135</v>
      </c>
      <c r="N80" s="106">
        <v>1867</v>
      </c>
      <c r="O80" s="107">
        <v>2322</v>
      </c>
      <c r="P80" s="106">
        <v>2173</v>
      </c>
      <c r="Q80" s="107">
        <v>2016</v>
      </c>
      <c r="R80" s="106">
        <v>371</v>
      </c>
      <c r="S80" s="107">
        <v>361</v>
      </c>
      <c r="T80" s="106">
        <v>1204</v>
      </c>
      <c r="U80" s="107">
        <v>1118</v>
      </c>
      <c r="V80" s="106">
        <v>1575</v>
      </c>
      <c r="W80" s="107">
        <v>1479</v>
      </c>
      <c r="X80" s="106">
        <v>3054</v>
      </c>
      <c r="Y80" s="106">
        <v>732</v>
      </c>
      <c r="Z80" s="107">
        <v>2322</v>
      </c>
      <c r="AA80" s="21"/>
    </row>
    <row r="81" spans="1:27">
      <c r="A81" s="101">
        <v>6</v>
      </c>
      <c r="B81" s="102">
        <v>4</v>
      </c>
      <c r="C81" s="102">
        <v>3</v>
      </c>
      <c r="D81" s="54">
        <v>374048</v>
      </c>
      <c r="E81" s="84" t="s">
        <v>77</v>
      </c>
      <c r="F81" s="105">
        <v>4975</v>
      </c>
      <c r="G81" s="106">
        <v>683</v>
      </c>
      <c r="H81" s="106">
        <v>651</v>
      </c>
      <c r="I81" s="106">
        <v>828</v>
      </c>
      <c r="J81" s="106">
        <v>929</v>
      </c>
      <c r="K81" s="106">
        <v>1085</v>
      </c>
      <c r="L81" s="107">
        <v>799</v>
      </c>
      <c r="M81" s="106">
        <v>1334</v>
      </c>
      <c r="N81" s="106">
        <v>2162</v>
      </c>
      <c r="O81" s="107">
        <v>2813</v>
      </c>
      <c r="P81" s="106">
        <v>2524</v>
      </c>
      <c r="Q81" s="107">
        <v>2451</v>
      </c>
      <c r="R81" s="106">
        <v>396</v>
      </c>
      <c r="S81" s="107">
        <v>432</v>
      </c>
      <c r="T81" s="106">
        <v>1415</v>
      </c>
      <c r="U81" s="107">
        <v>1398</v>
      </c>
      <c r="V81" s="106">
        <v>1811</v>
      </c>
      <c r="W81" s="107">
        <v>1830</v>
      </c>
      <c r="X81" s="106">
        <v>3641</v>
      </c>
      <c r="Y81" s="106">
        <v>828</v>
      </c>
      <c r="Z81" s="107">
        <v>2813</v>
      </c>
      <c r="AA81" s="21"/>
    </row>
    <row r="82" spans="1:27">
      <c r="A82" s="101">
        <v>6</v>
      </c>
      <c r="B82" s="102">
        <v>4</v>
      </c>
      <c r="C82" s="102">
        <v>3</v>
      </c>
      <c r="D82" s="54">
        <v>374052</v>
      </c>
      <c r="E82" s="84" t="s">
        <v>78</v>
      </c>
      <c r="F82" s="105">
        <v>4398</v>
      </c>
      <c r="G82" s="106">
        <v>569</v>
      </c>
      <c r="H82" s="106">
        <v>552</v>
      </c>
      <c r="I82" s="106">
        <v>803</v>
      </c>
      <c r="J82" s="106">
        <v>856</v>
      </c>
      <c r="K82" s="106">
        <v>886</v>
      </c>
      <c r="L82" s="107">
        <v>732</v>
      </c>
      <c r="M82" s="106">
        <v>1121</v>
      </c>
      <c r="N82" s="106">
        <v>1924</v>
      </c>
      <c r="O82" s="107">
        <v>2474</v>
      </c>
      <c r="P82" s="106">
        <v>2321</v>
      </c>
      <c r="Q82" s="107">
        <v>2077</v>
      </c>
      <c r="R82" s="106">
        <v>417</v>
      </c>
      <c r="S82" s="107">
        <v>386</v>
      </c>
      <c r="T82" s="106">
        <v>1314</v>
      </c>
      <c r="U82" s="107">
        <v>1160</v>
      </c>
      <c r="V82" s="106">
        <v>1731</v>
      </c>
      <c r="W82" s="107">
        <v>1546</v>
      </c>
      <c r="X82" s="106">
        <v>3277</v>
      </c>
      <c r="Y82" s="106">
        <v>803</v>
      </c>
      <c r="Z82" s="107">
        <v>2474</v>
      </c>
      <c r="AA82" s="21"/>
    </row>
    <row r="83" spans="1:27">
      <c r="A83" s="101">
        <v>3</v>
      </c>
      <c r="B83" s="102">
        <v>4</v>
      </c>
      <c r="C83" s="102">
        <v>2</v>
      </c>
      <c r="D83" s="54">
        <v>378000</v>
      </c>
      <c r="E83" s="84" t="s">
        <v>262</v>
      </c>
      <c r="F83" s="105">
        <v>10903</v>
      </c>
      <c r="G83" s="106">
        <v>1435</v>
      </c>
      <c r="H83" s="106">
        <v>1493</v>
      </c>
      <c r="I83" s="106">
        <v>1970</v>
      </c>
      <c r="J83" s="106">
        <v>2016</v>
      </c>
      <c r="K83" s="106">
        <v>2177</v>
      </c>
      <c r="L83" s="107">
        <v>1812</v>
      </c>
      <c r="M83" s="106">
        <v>2928</v>
      </c>
      <c r="N83" s="106">
        <v>4898</v>
      </c>
      <c r="O83" s="107">
        <v>6005</v>
      </c>
      <c r="P83" s="106">
        <v>5576</v>
      </c>
      <c r="Q83" s="107">
        <v>5327</v>
      </c>
      <c r="R83" s="106">
        <v>1004</v>
      </c>
      <c r="S83" s="107">
        <v>966</v>
      </c>
      <c r="T83" s="106">
        <v>3069</v>
      </c>
      <c r="U83" s="107">
        <v>2936</v>
      </c>
      <c r="V83" s="106">
        <v>4073</v>
      </c>
      <c r="W83" s="107">
        <v>3902</v>
      </c>
      <c r="X83" s="106">
        <v>7975</v>
      </c>
      <c r="Y83" s="106">
        <v>1970</v>
      </c>
      <c r="Z83" s="107">
        <v>6005</v>
      </c>
      <c r="AA83" s="21"/>
    </row>
    <row r="84" spans="1:27">
      <c r="A84" s="101">
        <v>9</v>
      </c>
      <c r="B84" s="102">
        <v>3</v>
      </c>
      <c r="C84" s="102">
        <v>4</v>
      </c>
      <c r="D84" s="54">
        <v>378004</v>
      </c>
      <c r="E84" s="84" t="s">
        <v>79</v>
      </c>
      <c r="F84" s="105">
        <v>22022</v>
      </c>
      <c r="G84" s="106">
        <v>2903</v>
      </c>
      <c r="H84" s="106">
        <v>3020</v>
      </c>
      <c r="I84" s="106">
        <v>4006</v>
      </c>
      <c r="J84" s="106">
        <v>4246</v>
      </c>
      <c r="K84" s="106">
        <v>4472</v>
      </c>
      <c r="L84" s="107">
        <v>3375</v>
      </c>
      <c r="M84" s="106">
        <v>5923</v>
      </c>
      <c r="N84" s="106">
        <v>9929</v>
      </c>
      <c r="O84" s="107">
        <v>12093</v>
      </c>
      <c r="P84" s="106">
        <v>11483</v>
      </c>
      <c r="Q84" s="107">
        <v>10539</v>
      </c>
      <c r="R84" s="106">
        <v>2080</v>
      </c>
      <c r="S84" s="107">
        <v>1926</v>
      </c>
      <c r="T84" s="106">
        <v>6355</v>
      </c>
      <c r="U84" s="107">
        <v>5738</v>
      </c>
      <c r="V84" s="106">
        <v>8435</v>
      </c>
      <c r="W84" s="107">
        <v>7664</v>
      </c>
      <c r="X84" s="106">
        <v>16099</v>
      </c>
      <c r="Y84" s="106">
        <v>4006</v>
      </c>
      <c r="Z84" s="107">
        <v>12093</v>
      </c>
      <c r="AA84" s="21"/>
    </row>
    <row r="85" spans="1:27">
      <c r="A85" s="101">
        <v>6</v>
      </c>
      <c r="B85" s="102">
        <v>4</v>
      </c>
      <c r="C85" s="102">
        <v>3</v>
      </c>
      <c r="D85" s="54">
        <v>378016</v>
      </c>
      <c r="E85" s="84" t="s">
        <v>80</v>
      </c>
      <c r="F85" s="105">
        <v>5395</v>
      </c>
      <c r="G85" s="106">
        <v>750</v>
      </c>
      <c r="H85" s="106">
        <v>723</v>
      </c>
      <c r="I85" s="106">
        <v>916</v>
      </c>
      <c r="J85" s="106">
        <v>996</v>
      </c>
      <c r="K85" s="106">
        <v>1148</v>
      </c>
      <c r="L85" s="107">
        <v>862</v>
      </c>
      <c r="M85" s="106">
        <v>1473</v>
      </c>
      <c r="N85" s="106">
        <v>2389</v>
      </c>
      <c r="O85" s="107">
        <v>3006</v>
      </c>
      <c r="P85" s="106">
        <v>2797</v>
      </c>
      <c r="Q85" s="107">
        <v>2598</v>
      </c>
      <c r="R85" s="106">
        <v>484</v>
      </c>
      <c r="S85" s="107">
        <v>432</v>
      </c>
      <c r="T85" s="106">
        <v>1555</v>
      </c>
      <c r="U85" s="107">
        <v>1451</v>
      </c>
      <c r="V85" s="106">
        <v>2039</v>
      </c>
      <c r="W85" s="107">
        <v>1883</v>
      </c>
      <c r="X85" s="106">
        <v>3922</v>
      </c>
      <c r="Y85" s="106">
        <v>916</v>
      </c>
      <c r="Z85" s="107">
        <v>3006</v>
      </c>
      <c r="AA85" s="21"/>
    </row>
    <row r="86" spans="1:27">
      <c r="A86" s="101">
        <v>6</v>
      </c>
      <c r="B86" s="102">
        <v>4</v>
      </c>
      <c r="C86" s="102">
        <v>3</v>
      </c>
      <c r="D86" s="54">
        <v>378024</v>
      </c>
      <c r="E86" s="84" t="s">
        <v>81</v>
      </c>
      <c r="F86" s="105">
        <v>5681</v>
      </c>
      <c r="G86" s="106">
        <v>748</v>
      </c>
      <c r="H86" s="106">
        <v>761</v>
      </c>
      <c r="I86" s="106">
        <v>1005</v>
      </c>
      <c r="J86" s="106">
        <v>1040</v>
      </c>
      <c r="K86" s="106">
        <v>1192</v>
      </c>
      <c r="L86" s="107">
        <v>935</v>
      </c>
      <c r="M86" s="106">
        <v>1509</v>
      </c>
      <c r="N86" s="106">
        <v>2514</v>
      </c>
      <c r="O86" s="107">
        <v>3167</v>
      </c>
      <c r="P86" s="106">
        <v>2942</v>
      </c>
      <c r="Q86" s="107">
        <v>2739</v>
      </c>
      <c r="R86" s="106">
        <v>510</v>
      </c>
      <c r="S86" s="107">
        <v>495</v>
      </c>
      <c r="T86" s="106">
        <v>1655</v>
      </c>
      <c r="U86" s="107">
        <v>1512</v>
      </c>
      <c r="V86" s="106">
        <v>2165</v>
      </c>
      <c r="W86" s="107">
        <v>2007</v>
      </c>
      <c r="X86" s="106">
        <v>4172</v>
      </c>
      <c r="Y86" s="106">
        <v>1005</v>
      </c>
      <c r="Z86" s="107">
        <v>3167</v>
      </c>
      <c r="AA86" s="21"/>
    </row>
    <row r="87" spans="1:27">
      <c r="A87" s="101">
        <v>6</v>
      </c>
      <c r="B87" s="102">
        <v>4</v>
      </c>
      <c r="C87" s="102">
        <v>3</v>
      </c>
      <c r="D87" s="54">
        <v>378028</v>
      </c>
      <c r="E87" s="84" t="s">
        <v>82</v>
      </c>
      <c r="F87" s="105">
        <v>6025</v>
      </c>
      <c r="G87" s="106">
        <v>817</v>
      </c>
      <c r="H87" s="106">
        <v>829</v>
      </c>
      <c r="I87" s="106">
        <v>1109</v>
      </c>
      <c r="J87" s="106">
        <v>1127</v>
      </c>
      <c r="K87" s="106">
        <v>1182</v>
      </c>
      <c r="L87" s="107">
        <v>961</v>
      </c>
      <c r="M87" s="106">
        <v>1646</v>
      </c>
      <c r="N87" s="106">
        <v>2755</v>
      </c>
      <c r="O87" s="107">
        <v>3270</v>
      </c>
      <c r="P87" s="106">
        <v>3143</v>
      </c>
      <c r="Q87" s="107">
        <v>2882</v>
      </c>
      <c r="R87" s="106">
        <v>607</v>
      </c>
      <c r="S87" s="107">
        <v>502</v>
      </c>
      <c r="T87" s="106">
        <v>1722</v>
      </c>
      <c r="U87" s="107">
        <v>1548</v>
      </c>
      <c r="V87" s="106">
        <v>2329</v>
      </c>
      <c r="W87" s="107">
        <v>2050</v>
      </c>
      <c r="X87" s="106">
        <v>4379</v>
      </c>
      <c r="Y87" s="106">
        <v>1109</v>
      </c>
      <c r="Z87" s="107">
        <v>3270</v>
      </c>
      <c r="AA87" s="21"/>
    </row>
    <row r="88" spans="1:27">
      <c r="A88" s="101">
        <v>6</v>
      </c>
      <c r="B88" s="102">
        <v>4</v>
      </c>
      <c r="C88" s="102">
        <v>3</v>
      </c>
      <c r="D88" s="54">
        <v>378032</v>
      </c>
      <c r="E88" s="84" t="s">
        <v>83</v>
      </c>
      <c r="F88" s="105">
        <v>6677</v>
      </c>
      <c r="G88" s="106">
        <v>951</v>
      </c>
      <c r="H88" s="106">
        <v>969</v>
      </c>
      <c r="I88" s="106">
        <v>1171</v>
      </c>
      <c r="J88" s="106">
        <v>1193</v>
      </c>
      <c r="K88" s="106">
        <v>1327</v>
      </c>
      <c r="L88" s="107">
        <v>1066</v>
      </c>
      <c r="M88" s="106">
        <v>1920</v>
      </c>
      <c r="N88" s="106">
        <v>3091</v>
      </c>
      <c r="O88" s="107">
        <v>3586</v>
      </c>
      <c r="P88" s="106">
        <v>3534</v>
      </c>
      <c r="Q88" s="107">
        <v>3143</v>
      </c>
      <c r="R88" s="106">
        <v>619</v>
      </c>
      <c r="S88" s="107">
        <v>552</v>
      </c>
      <c r="T88" s="106">
        <v>1886</v>
      </c>
      <c r="U88" s="107">
        <v>1700</v>
      </c>
      <c r="V88" s="106">
        <v>2505</v>
      </c>
      <c r="W88" s="107">
        <v>2252</v>
      </c>
      <c r="X88" s="106">
        <v>4757</v>
      </c>
      <c r="Y88" s="106">
        <v>1171</v>
      </c>
      <c r="Z88" s="107">
        <v>3586</v>
      </c>
      <c r="AA88" s="21"/>
    </row>
    <row r="89" spans="1:27">
      <c r="A89" s="101">
        <v>3</v>
      </c>
      <c r="B89" s="102">
        <v>4</v>
      </c>
      <c r="C89" s="102">
        <v>2</v>
      </c>
      <c r="D89" s="54">
        <v>382000</v>
      </c>
      <c r="E89" s="84" t="s">
        <v>263</v>
      </c>
      <c r="F89" s="105">
        <v>30304</v>
      </c>
      <c r="G89" s="106">
        <v>4015</v>
      </c>
      <c r="H89" s="106">
        <v>4102</v>
      </c>
      <c r="I89" s="106">
        <v>5502</v>
      </c>
      <c r="J89" s="106">
        <v>5795</v>
      </c>
      <c r="K89" s="106">
        <v>6190</v>
      </c>
      <c r="L89" s="107">
        <v>4700</v>
      </c>
      <c r="M89" s="106">
        <v>8117</v>
      </c>
      <c r="N89" s="106">
        <v>13619</v>
      </c>
      <c r="O89" s="107">
        <v>16685</v>
      </c>
      <c r="P89" s="106">
        <v>15649</v>
      </c>
      <c r="Q89" s="107">
        <v>14655</v>
      </c>
      <c r="R89" s="106">
        <v>2861</v>
      </c>
      <c r="S89" s="107">
        <v>2641</v>
      </c>
      <c r="T89" s="106">
        <v>8557</v>
      </c>
      <c r="U89" s="107">
        <v>8128</v>
      </c>
      <c r="V89" s="106">
        <v>11418</v>
      </c>
      <c r="W89" s="107">
        <v>10769</v>
      </c>
      <c r="X89" s="106">
        <v>22187</v>
      </c>
      <c r="Y89" s="106">
        <v>5502</v>
      </c>
      <c r="Z89" s="107">
        <v>16685</v>
      </c>
      <c r="AA89" s="21"/>
    </row>
    <row r="90" spans="1:27">
      <c r="A90" s="101">
        <v>6</v>
      </c>
      <c r="B90" s="102">
        <v>4</v>
      </c>
      <c r="C90" s="102">
        <v>3</v>
      </c>
      <c r="D90" s="54">
        <v>382008</v>
      </c>
      <c r="E90" s="84" t="s">
        <v>84</v>
      </c>
      <c r="F90" s="105">
        <v>4934</v>
      </c>
      <c r="G90" s="106">
        <v>534</v>
      </c>
      <c r="H90" s="106">
        <v>627</v>
      </c>
      <c r="I90" s="106">
        <v>848</v>
      </c>
      <c r="J90" s="106">
        <v>957</v>
      </c>
      <c r="K90" s="106">
        <v>1054</v>
      </c>
      <c r="L90" s="107">
        <v>914</v>
      </c>
      <c r="M90" s="106">
        <v>1161</v>
      </c>
      <c r="N90" s="106">
        <v>2009</v>
      </c>
      <c r="O90" s="107">
        <v>2925</v>
      </c>
      <c r="P90" s="106">
        <v>2596</v>
      </c>
      <c r="Q90" s="107">
        <v>2338</v>
      </c>
      <c r="R90" s="106">
        <v>426</v>
      </c>
      <c r="S90" s="107">
        <v>422</v>
      </c>
      <c r="T90" s="106">
        <v>1560</v>
      </c>
      <c r="U90" s="107">
        <v>1365</v>
      </c>
      <c r="V90" s="106">
        <v>1986</v>
      </c>
      <c r="W90" s="107">
        <v>1787</v>
      </c>
      <c r="X90" s="106">
        <v>3773</v>
      </c>
      <c r="Y90" s="106">
        <v>848</v>
      </c>
      <c r="Z90" s="107">
        <v>2925</v>
      </c>
      <c r="AA90" s="21"/>
    </row>
    <row r="91" spans="1:27">
      <c r="A91" s="101">
        <v>6</v>
      </c>
      <c r="B91" s="102">
        <v>4</v>
      </c>
      <c r="C91" s="102">
        <v>3</v>
      </c>
      <c r="D91" s="54">
        <v>382012</v>
      </c>
      <c r="E91" s="84" t="s">
        <v>85</v>
      </c>
      <c r="F91" s="105">
        <v>9889</v>
      </c>
      <c r="G91" s="106">
        <v>1460</v>
      </c>
      <c r="H91" s="106">
        <v>1363</v>
      </c>
      <c r="I91" s="106">
        <v>1749</v>
      </c>
      <c r="J91" s="106">
        <v>1799</v>
      </c>
      <c r="K91" s="106">
        <v>1963</v>
      </c>
      <c r="L91" s="107">
        <v>1555</v>
      </c>
      <c r="M91" s="106">
        <v>2823</v>
      </c>
      <c r="N91" s="106">
        <v>4572</v>
      </c>
      <c r="O91" s="107">
        <v>5317</v>
      </c>
      <c r="P91" s="106">
        <v>5183</v>
      </c>
      <c r="Q91" s="107">
        <v>4706</v>
      </c>
      <c r="R91" s="106">
        <v>906</v>
      </c>
      <c r="S91" s="107">
        <v>843</v>
      </c>
      <c r="T91" s="106">
        <v>2818</v>
      </c>
      <c r="U91" s="107">
        <v>2499</v>
      </c>
      <c r="V91" s="106">
        <v>3724</v>
      </c>
      <c r="W91" s="107">
        <v>3342</v>
      </c>
      <c r="X91" s="106">
        <v>7066</v>
      </c>
      <c r="Y91" s="106">
        <v>1749</v>
      </c>
      <c r="Z91" s="107">
        <v>5317</v>
      </c>
      <c r="AA91" s="21"/>
    </row>
    <row r="92" spans="1:27">
      <c r="A92" s="101">
        <v>6</v>
      </c>
      <c r="B92" s="102">
        <v>4</v>
      </c>
      <c r="C92" s="102">
        <v>3</v>
      </c>
      <c r="D92" s="54">
        <v>382020</v>
      </c>
      <c r="E92" s="84" t="s">
        <v>86</v>
      </c>
      <c r="F92" s="105">
        <v>10410</v>
      </c>
      <c r="G92" s="106">
        <v>1405</v>
      </c>
      <c r="H92" s="106">
        <v>1459</v>
      </c>
      <c r="I92" s="106">
        <v>1901</v>
      </c>
      <c r="J92" s="106">
        <v>1951</v>
      </c>
      <c r="K92" s="106">
        <v>2091</v>
      </c>
      <c r="L92" s="107">
        <v>1603</v>
      </c>
      <c r="M92" s="106">
        <v>2864</v>
      </c>
      <c r="N92" s="106">
        <v>4765</v>
      </c>
      <c r="O92" s="107">
        <v>5645</v>
      </c>
      <c r="P92" s="106">
        <v>5416</v>
      </c>
      <c r="Q92" s="107">
        <v>4994</v>
      </c>
      <c r="R92" s="106">
        <v>1012</v>
      </c>
      <c r="S92" s="107">
        <v>889</v>
      </c>
      <c r="T92" s="106">
        <v>2933</v>
      </c>
      <c r="U92" s="107">
        <v>2712</v>
      </c>
      <c r="V92" s="106">
        <v>3945</v>
      </c>
      <c r="W92" s="107">
        <v>3601</v>
      </c>
      <c r="X92" s="106">
        <v>7546</v>
      </c>
      <c r="Y92" s="106">
        <v>1901</v>
      </c>
      <c r="Z92" s="107">
        <v>5645</v>
      </c>
      <c r="AA92" s="21"/>
    </row>
    <row r="93" spans="1:27">
      <c r="A93" s="101">
        <v>6</v>
      </c>
      <c r="B93" s="102">
        <v>4</v>
      </c>
      <c r="C93" s="102">
        <v>3</v>
      </c>
      <c r="D93" s="54">
        <v>382024</v>
      </c>
      <c r="E93" s="84" t="s">
        <v>87</v>
      </c>
      <c r="F93" s="105">
        <v>8582</v>
      </c>
      <c r="G93" s="106">
        <v>1081</v>
      </c>
      <c r="H93" s="106">
        <v>1118</v>
      </c>
      <c r="I93" s="106">
        <v>1509</v>
      </c>
      <c r="J93" s="106">
        <v>1619</v>
      </c>
      <c r="K93" s="106">
        <v>1842</v>
      </c>
      <c r="L93" s="107">
        <v>1413</v>
      </c>
      <c r="M93" s="106">
        <v>2199</v>
      </c>
      <c r="N93" s="106">
        <v>3708</v>
      </c>
      <c r="O93" s="107">
        <v>4874</v>
      </c>
      <c r="P93" s="106">
        <v>4418</v>
      </c>
      <c r="Q93" s="107">
        <v>4164</v>
      </c>
      <c r="R93" s="106">
        <v>781</v>
      </c>
      <c r="S93" s="107">
        <v>728</v>
      </c>
      <c r="T93" s="106">
        <v>2482</v>
      </c>
      <c r="U93" s="107">
        <v>2392</v>
      </c>
      <c r="V93" s="106">
        <v>3263</v>
      </c>
      <c r="W93" s="107">
        <v>3120</v>
      </c>
      <c r="X93" s="106">
        <v>6383</v>
      </c>
      <c r="Y93" s="106">
        <v>1509</v>
      </c>
      <c r="Z93" s="107">
        <v>4874</v>
      </c>
      <c r="AA93" s="21"/>
    </row>
    <row r="94" spans="1:27">
      <c r="A94" s="101">
        <v>6</v>
      </c>
      <c r="B94" s="102">
        <v>4</v>
      </c>
      <c r="C94" s="102">
        <v>3</v>
      </c>
      <c r="D94" s="54">
        <v>382028</v>
      </c>
      <c r="E94" s="84" t="s">
        <v>88</v>
      </c>
      <c r="F94" s="105">
        <v>6572</v>
      </c>
      <c r="G94" s="106">
        <v>893</v>
      </c>
      <c r="H94" s="106">
        <v>917</v>
      </c>
      <c r="I94" s="106">
        <v>1209</v>
      </c>
      <c r="J94" s="106">
        <v>1239</v>
      </c>
      <c r="K94" s="106">
        <v>1306</v>
      </c>
      <c r="L94" s="107">
        <v>1008</v>
      </c>
      <c r="M94" s="106">
        <v>1810</v>
      </c>
      <c r="N94" s="106">
        <v>3019</v>
      </c>
      <c r="O94" s="107">
        <v>3553</v>
      </c>
      <c r="P94" s="106">
        <v>3448</v>
      </c>
      <c r="Q94" s="107">
        <v>3124</v>
      </c>
      <c r="R94" s="106">
        <v>632</v>
      </c>
      <c r="S94" s="107">
        <v>577</v>
      </c>
      <c r="T94" s="106">
        <v>1867</v>
      </c>
      <c r="U94" s="107">
        <v>1686</v>
      </c>
      <c r="V94" s="106">
        <v>2499</v>
      </c>
      <c r="W94" s="107">
        <v>2263</v>
      </c>
      <c r="X94" s="106">
        <v>4762</v>
      </c>
      <c r="Y94" s="106">
        <v>1209</v>
      </c>
      <c r="Z94" s="107">
        <v>3553</v>
      </c>
      <c r="AA94" s="21"/>
    </row>
    <row r="95" spans="1:27">
      <c r="A95" s="101">
        <v>5</v>
      </c>
      <c r="B95" s="102">
        <v>3</v>
      </c>
      <c r="C95" s="102">
        <v>3</v>
      </c>
      <c r="D95" s="54">
        <v>382032</v>
      </c>
      <c r="E95" s="84" t="s">
        <v>89</v>
      </c>
      <c r="F95" s="105">
        <v>5019</v>
      </c>
      <c r="G95" s="106">
        <v>704</v>
      </c>
      <c r="H95" s="106">
        <v>763</v>
      </c>
      <c r="I95" s="106">
        <v>945</v>
      </c>
      <c r="J95" s="106">
        <v>918</v>
      </c>
      <c r="K95" s="106">
        <v>959</v>
      </c>
      <c r="L95" s="107">
        <v>730</v>
      </c>
      <c r="M95" s="106">
        <v>1467</v>
      </c>
      <c r="N95" s="106">
        <v>2412</v>
      </c>
      <c r="O95" s="107">
        <v>2607</v>
      </c>
      <c r="P95" s="106">
        <v>2634</v>
      </c>
      <c r="Q95" s="107">
        <v>2385</v>
      </c>
      <c r="R95" s="106">
        <v>492</v>
      </c>
      <c r="S95" s="107">
        <v>453</v>
      </c>
      <c r="T95" s="106">
        <v>1360</v>
      </c>
      <c r="U95" s="107">
        <v>1247</v>
      </c>
      <c r="V95" s="106">
        <v>1852</v>
      </c>
      <c r="W95" s="107">
        <v>1700</v>
      </c>
      <c r="X95" s="106">
        <v>3552</v>
      </c>
      <c r="Y95" s="106">
        <v>945</v>
      </c>
      <c r="Z95" s="107">
        <v>2607</v>
      </c>
      <c r="AA95" s="21"/>
    </row>
    <row r="96" spans="1:27">
      <c r="A96" s="101">
        <v>6</v>
      </c>
      <c r="B96" s="102">
        <v>4</v>
      </c>
      <c r="C96" s="102">
        <v>3</v>
      </c>
      <c r="D96" s="54">
        <v>382044</v>
      </c>
      <c r="E96" s="84" t="s">
        <v>90</v>
      </c>
      <c r="F96" s="105">
        <v>8222</v>
      </c>
      <c r="G96" s="106">
        <v>1172</v>
      </c>
      <c r="H96" s="106">
        <v>1144</v>
      </c>
      <c r="I96" s="106">
        <v>1503</v>
      </c>
      <c r="J96" s="106">
        <v>1490</v>
      </c>
      <c r="K96" s="106">
        <v>1589</v>
      </c>
      <c r="L96" s="107">
        <v>1324</v>
      </c>
      <c r="M96" s="106">
        <v>2316</v>
      </c>
      <c r="N96" s="106">
        <v>3819</v>
      </c>
      <c r="O96" s="107">
        <v>4403</v>
      </c>
      <c r="P96" s="106">
        <v>4290</v>
      </c>
      <c r="Q96" s="107">
        <v>3932</v>
      </c>
      <c r="R96" s="106">
        <v>780</v>
      </c>
      <c r="S96" s="107">
        <v>723</v>
      </c>
      <c r="T96" s="106">
        <v>2288</v>
      </c>
      <c r="U96" s="107">
        <v>2115</v>
      </c>
      <c r="V96" s="106">
        <v>3068</v>
      </c>
      <c r="W96" s="107">
        <v>2838</v>
      </c>
      <c r="X96" s="106">
        <v>5906</v>
      </c>
      <c r="Y96" s="106">
        <v>1503</v>
      </c>
      <c r="Z96" s="107">
        <v>4403</v>
      </c>
      <c r="AA96" s="21"/>
    </row>
    <row r="97" spans="1:27">
      <c r="A97" s="101">
        <v>6</v>
      </c>
      <c r="B97" s="102">
        <v>4</v>
      </c>
      <c r="C97" s="102">
        <v>3</v>
      </c>
      <c r="D97" s="54">
        <v>382048</v>
      </c>
      <c r="E97" s="84" t="s">
        <v>91</v>
      </c>
      <c r="F97" s="105">
        <v>5521</v>
      </c>
      <c r="G97" s="106">
        <v>738</v>
      </c>
      <c r="H97" s="106">
        <v>709</v>
      </c>
      <c r="I97" s="106">
        <v>1029</v>
      </c>
      <c r="J97" s="106">
        <v>1005</v>
      </c>
      <c r="K97" s="106">
        <v>1084</v>
      </c>
      <c r="L97" s="107">
        <v>956</v>
      </c>
      <c r="M97" s="106">
        <v>1447</v>
      </c>
      <c r="N97" s="106">
        <v>2476</v>
      </c>
      <c r="O97" s="107">
        <v>3045</v>
      </c>
      <c r="P97" s="106">
        <v>2935</v>
      </c>
      <c r="Q97" s="107">
        <v>2586</v>
      </c>
      <c r="R97" s="106">
        <v>539</v>
      </c>
      <c r="S97" s="107">
        <v>490</v>
      </c>
      <c r="T97" s="106">
        <v>1630</v>
      </c>
      <c r="U97" s="107">
        <v>1415</v>
      </c>
      <c r="V97" s="106">
        <v>2169</v>
      </c>
      <c r="W97" s="107">
        <v>1905</v>
      </c>
      <c r="X97" s="106">
        <v>4074</v>
      </c>
      <c r="Y97" s="106">
        <v>1029</v>
      </c>
      <c r="Z97" s="107">
        <v>3045</v>
      </c>
      <c r="AA97" s="21"/>
    </row>
    <row r="98" spans="1:27">
      <c r="A98" s="101">
        <v>9</v>
      </c>
      <c r="B98" s="102">
        <v>3</v>
      </c>
      <c r="C98" s="102">
        <v>4</v>
      </c>
      <c r="D98" s="54">
        <v>382056</v>
      </c>
      <c r="E98" s="84" t="s">
        <v>92</v>
      </c>
      <c r="F98" s="105">
        <v>11572</v>
      </c>
      <c r="G98" s="106">
        <v>1671</v>
      </c>
      <c r="H98" s="106">
        <v>1651</v>
      </c>
      <c r="I98" s="106">
        <v>2080</v>
      </c>
      <c r="J98" s="106">
        <v>2154</v>
      </c>
      <c r="K98" s="106">
        <v>2152</v>
      </c>
      <c r="L98" s="107">
        <v>1864</v>
      </c>
      <c r="M98" s="106">
        <v>3322</v>
      </c>
      <c r="N98" s="106">
        <v>5402</v>
      </c>
      <c r="O98" s="107">
        <v>6170</v>
      </c>
      <c r="P98" s="106">
        <v>6119</v>
      </c>
      <c r="Q98" s="107">
        <v>5453</v>
      </c>
      <c r="R98" s="106">
        <v>1107</v>
      </c>
      <c r="S98" s="107">
        <v>973</v>
      </c>
      <c r="T98" s="106">
        <v>3256</v>
      </c>
      <c r="U98" s="107">
        <v>2914</v>
      </c>
      <c r="V98" s="106">
        <v>4363</v>
      </c>
      <c r="W98" s="107">
        <v>3887</v>
      </c>
      <c r="X98" s="106">
        <v>8250</v>
      </c>
      <c r="Y98" s="106">
        <v>2080</v>
      </c>
      <c r="Z98" s="107">
        <v>6170</v>
      </c>
      <c r="AA98" s="21"/>
    </row>
    <row r="99" spans="1:27">
      <c r="A99" s="101">
        <v>4</v>
      </c>
      <c r="B99" s="102">
        <v>2</v>
      </c>
      <c r="C99" s="102">
        <v>3</v>
      </c>
      <c r="D99" s="54">
        <v>382060</v>
      </c>
      <c r="E99" s="84" t="s">
        <v>93</v>
      </c>
      <c r="F99" s="105">
        <v>8634</v>
      </c>
      <c r="G99" s="106">
        <v>1317</v>
      </c>
      <c r="H99" s="106">
        <v>1246</v>
      </c>
      <c r="I99" s="106">
        <v>1541</v>
      </c>
      <c r="J99" s="106">
        <v>1560</v>
      </c>
      <c r="K99" s="106">
        <v>1592</v>
      </c>
      <c r="L99" s="107">
        <v>1378</v>
      </c>
      <c r="M99" s="106">
        <v>2563</v>
      </c>
      <c r="N99" s="106">
        <v>4104</v>
      </c>
      <c r="O99" s="107">
        <v>4530</v>
      </c>
      <c r="P99" s="106">
        <v>4575</v>
      </c>
      <c r="Q99" s="107">
        <v>4059</v>
      </c>
      <c r="R99" s="106">
        <v>815</v>
      </c>
      <c r="S99" s="107">
        <v>726</v>
      </c>
      <c r="T99" s="106">
        <v>2450</v>
      </c>
      <c r="U99" s="107">
        <v>2080</v>
      </c>
      <c r="V99" s="106">
        <v>3265</v>
      </c>
      <c r="W99" s="107">
        <v>2806</v>
      </c>
      <c r="X99" s="106">
        <v>6071</v>
      </c>
      <c r="Y99" s="106">
        <v>1541</v>
      </c>
      <c r="Z99" s="107">
        <v>4530</v>
      </c>
      <c r="AA99" s="21"/>
    </row>
    <row r="100" spans="1:27">
      <c r="A100" s="101">
        <v>8</v>
      </c>
      <c r="B100" s="102">
        <v>2</v>
      </c>
      <c r="C100" s="102">
        <v>4</v>
      </c>
      <c r="D100" s="54">
        <v>382068</v>
      </c>
      <c r="E100" s="84" t="s">
        <v>94</v>
      </c>
      <c r="F100" s="105">
        <v>15663</v>
      </c>
      <c r="G100" s="106">
        <v>2299</v>
      </c>
      <c r="H100" s="106">
        <v>2170</v>
      </c>
      <c r="I100" s="106">
        <v>2998</v>
      </c>
      <c r="J100" s="106">
        <v>2874</v>
      </c>
      <c r="K100" s="106">
        <v>2936</v>
      </c>
      <c r="L100" s="107">
        <v>2386</v>
      </c>
      <c r="M100" s="106">
        <v>4469</v>
      </c>
      <c r="N100" s="106">
        <v>7467</v>
      </c>
      <c r="O100" s="107">
        <v>8196</v>
      </c>
      <c r="P100" s="106">
        <v>8098</v>
      </c>
      <c r="Q100" s="107">
        <v>7565</v>
      </c>
      <c r="R100" s="106">
        <v>1522</v>
      </c>
      <c r="S100" s="107">
        <v>1476</v>
      </c>
      <c r="T100" s="106">
        <v>4264</v>
      </c>
      <c r="U100" s="107">
        <v>3932</v>
      </c>
      <c r="V100" s="106">
        <v>5786</v>
      </c>
      <c r="W100" s="107">
        <v>5408</v>
      </c>
      <c r="X100" s="106">
        <v>11194</v>
      </c>
      <c r="Y100" s="106">
        <v>2998</v>
      </c>
      <c r="Z100" s="107">
        <v>8196</v>
      </c>
      <c r="AA100" s="21"/>
    </row>
    <row r="101" spans="1:27">
      <c r="A101" s="101">
        <v>2</v>
      </c>
      <c r="B101" s="102">
        <v>2</v>
      </c>
      <c r="C101" s="102">
        <v>1</v>
      </c>
      <c r="D101" s="97">
        <v>512000</v>
      </c>
      <c r="E101" s="83" t="s">
        <v>95</v>
      </c>
      <c r="F101" s="105">
        <v>21951</v>
      </c>
      <c r="G101" s="106">
        <v>3150</v>
      </c>
      <c r="H101" s="106">
        <v>2951</v>
      </c>
      <c r="I101" s="106">
        <v>3839</v>
      </c>
      <c r="J101" s="106">
        <v>3966</v>
      </c>
      <c r="K101" s="106">
        <v>4444</v>
      </c>
      <c r="L101" s="107">
        <v>3601</v>
      </c>
      <c r="M101" s="106">
        <v>6101</v>
      </c>
      <c r="N101" s="106">
        <v>9940</v>
      </c>
      <c r="O101" s="107">
        <v>12011</v>
      </c>
      <c r="P101" s="106">
        <v>11352</v>
      </c>
      <c r="Q101" s="107">
        <v>10599</v>
      </c>
      <c r="R101" s="106">
        <v>2001</v>
      </c>
      <c r="S101" s="107">
        <v>1838</v>
      </c>
      <c r="T101" s="106">
        <v>6200</v>
      </c>
      <c r="U101" s="107">
        <v>5811</v>
      </c>
      <c r="V101" s="106">
        <v>8201</v>
      </c>
      <c r="W101" s="107">
        <v>7649</v>
      </c>
      <c r="X101" s="106">
        <v>15850</v>
      </c>
      <c r="Y101" s="106">
        <v>3839</v>
      </c>
      <c r="Z101" s="107">
        <v>12011</v>
      </c>
      <c r="AA101" s="21"/>
    </row>
    <row r="102" spans="1:27">
      <c r="A102" s="101">
        <v>1</v>
      </c>
      <c r="B102" s="102">
        <v>1</v>
      </c>
      <c r="C102" s="102">
        <v>1</v>
      </c>
      <c r="D102" s="97">
        <v>513000</v>
      </c>
      <c r="E102" s="83" t="s">
        <v>96</v>
      </c>
      <c r="F102" s="105">
        <v>54461</v>
      </c>
      <c r="G102" s="106">
        <v>8270</v>
      </c>
      <c r="H102" s="106">
        <v>7641</v>
      </c>
      <c r="I102" s="106">
        <v>9810</v>
      </c>
      <c r="J102" s="106">
        <v>9865</v>
      </c>
      <c r="K102" s="106">
        <v>10298</v>
      </c>
      <c r="L102" s="107">
        <v>8577</v>
      </c>
      <c r="M102" s="106">
        <v>15911</v>
      </c>
      <c r="N102" s="106">
        <v>25721</v>
      </c>
      <c r="O102" s="107">
        <v>28740</v>
      </c>
      <c r="P102" s="106">
        <v>28522</v>
      </c>
      <c r="Q102" s="107">
        <v>25939</v>
      </c>
      <c r="R102" s="106">
        <v>5121</v>
      </c>
      <c r="S102" s="107">
        <v>4689</v>
      </c>
      <c r="T102" s="106">
        <v>15187</v>
      </c>
      <c r="U102" s="107">
        <v>13553</v>
      </c>
      <c r="V102" s="106">
        <v>20308</v>
      </c>
      <c r="W102" s="107">
        <v>18242</v>
      </c>
      <c r="X102" s="106">
        <v>38550</v>
      </c>
      <c r="Y102" s="106">
        <v>9810</v>
      </c>
      <c r="Z102" s="107">
        <v>28740</v>
      </c>
      <c r="AA102" s="21"/>
    </row>
    <row r="103" spans="1:27">
      <c r="A103" s="101">
        <v>2</v>
      </c>
      <c r="B103" s="102">
        <v>3</v>
      </c>
      <c r="C103" s="102">
        <v>1</v>
      </c>
      <c r="D103" s="97">
        <v>515000</v>
      </c>
      <c r="E103" s="83" t="s">
        <v>97</v>
      </c>
      <c r="F103" s="105">
        <v>60167</v>
      </c>
      <c r="G103" s="106">
        <v>8991</v>
      </c>
      <c r="H103" s="106">
        <v>8145</v>
      </c>
      <c r="I103" s="106">
        <v>10085</v>
      </c>
      <c r="J103" s="106">
        <v>9868</v>
      </c>
      <c r="K103" s="106">
        <v>9943</v>
      </c>
      <c r="L103" s="107">
        <v>13135</v>
      </c>
      <c r="M103" s="106">
        <v>17136</v>
      </c>
      <c r="N103" s="106">
        <v>27221</v>
      </c>
      <c r="O103" s="107">
        <v>32946</v>
      </c>
      <c r="P103" s="106">
        <v>30216</v>
      </c>
      <c r="Q103" s="107">
        <v>29951</v>
      </c>
      <c r="R103" s="106">
        <v>5181</v>
      </c>
      <c r="S103" s="107">
        <v>4904</v>
      </c>
      <c r="T103" s="106">
        <v>16141</v>
      </c>
      <c r="U103" s="107">
        <v>16805</v>
      </c>
      <c r="V103" s="106">
        <v>21322</v>
      </c>
      <c r="W103" s="107">
        <v>21709</v>
      </c>
      <c r="X103" s="106">
        <v>43031</v>
      </c>
      <c r="Y103" s="106">
        <v>10085</v>
      </c>
      <c r="Z103" s="107">
        <v>32946</v>
      </c>
      <c r="AA103" s="21"/>
    </row>
    <row r="104" spans="1:27">
      <c r="A104" s="101">
        <v>3</v>
      </c>
      <c r="B104" s="102">
        <v>4</v>
      </c>
      <c r="C104" s="102">
        <v>2</v>
      </c>
      <c r="D104" s="54">
        <v>554000</v>
      </c>
      <c r="E104" s="84" t="s">
        <v>264</v>
      </c>
      <c r="F104" s="105">
        <v>37547</v>
      </c>
      <c r="G104" s="106">
        <v>5261</v>
      </c>
      <c r="H104" s="106">
        <v>4973</v>
      </c>
      <c r="I104" s="106">
        <v>6567</v>
      </c>
      <c r="J104" s="106">
        <v>6984</v>
      </c>
      <c r="K104" s="106">
        <v>7728</v>
      </c>
      <c r="L104" s="107">
        <v>6034</v>
      </c>
      <c r="M104" s="106">
        <v>10234</v>
      </c>
      <c r="N104" s="106">
        <v>16801</v>
      </c>
      <c r="O104" s="107">
        <v>20746</v>
      </c>
      <c r="P104" s="106">
        <v>19354</v>
      </c>
      <c r="Q104" s="107">
        <v>18193</v>
      </c>
      <c r="R104" s="106">
        <v>3328</v>
      </c>
      <c r="S104" s="107">
        <v>3239</v>
      </c>
      <c r="T104" s="106">
        <v>10806</v>
      </c>
      <c r="U104" s="107">
        <v>9940</v>
      </c>
      <c r="V104" s="106">
        <v>14134</v>
      </c>
      <c r="W104" s="107">
        <v>13179</v>
      </c>
      <c r="X104" s="106">
        <v>27313</v>
      </c>
      <c r="Y104" s="106">
        <v>6567</v>
      </c>
      <c r="Z104" s="107">
        <v>20746</v>
      </c>
      <c r="AA104" s="21"/>
    </row>
    <row r="105" spans="1:27">
      <c r="A105" s="101">
        <v>6</v>
      </c>
      <c r="B105" s="102">
        <v>4</v>
      </c>
      <c r="C105" s="102">
        <v>3</v>
      </c>
      <c r="D105" s="54">
        <v>554004</v>
      </c>
      <c r="E105" s="84" t="s">
        <v>98</v>
      </c>
      <c r="F105" s="105">
        <v>9003</v>
      </c>
      <c r="G105" s="106">
        <v>1190</v>
      </c>
      <c r="H105" s="106">
        <v>1208</v>
      </c>
      <c r="I105" s="106">
        <v>1556</v>
      </c>
      <c r="J105" s="106">
        <v>1735</v>
      </c>
      <c r="K105" s="106">
        <v>1810</v>
      </c>
      <c r="L105" s="107">
        <v>1504</v>
      </c>
      <c r="M105" s="106">
        <v>2398</v>
      </c>
      <c r="N105" s="106">
        <v>3954</v>
      </c>
      <c r="O105" s="107">
        <v>5049</v>
      </c>
      <c r="P105" s="106">
        <v>4623</v>
      </c>
      <c r="Q105" s="107">
        <v>4380</v>
      </c>
      <c r="R105" s="106">
        <v>769</v>
      </c>
      <c r="S105" s="107">
        <v>787</v>
      </c>
      <c r="T105" s="106">
        <v>2662</v>
      </c>
      <c r="U105" s="107">
        <v>2387</v>
      </c>
      <c r="V105" s="106">
        <v>3431</v>
      </c>
      <c r="W105" s="107">
        <v>3174</v>
      </c>
      <c r="X105" s="106">
        <v>6605</v>
      </c>
      <c r="Y105" s="106">
        <v>1556</v>
      </c>
      <c r="Z105" s="107">
        <v>5049</v>
      </c>
      <c r="AA105" s="21"/>
    </row>
    <row r="106" spans="1:27">
      <c r="A106" s="101">
        <v>9</v>
      </c>
      <c r="B106" s="102">
        <v>3</v>
      </c>
      <c r="C106" s="102">
        <v>4</v>
      </c>
      <c r="D106" s="54">
        <v>554008</v>
      </c>
      <c r="E106" s="84" t="s">
        <v>99</v>
      </c>
      <c r="F106" s="105">
        <v>14530</v>
      </c>
      <c r="G106" s="106">
        <v>2037</v>
      </c>
      <c r="H106" s="106">
        <v>1943</v>
      </c>
      <c r="I106" s="106">
        <v>2629</v>
      </c>
      <c r="J106" s="106">
        <v>2643</v>
      </c>
      <c r="K106" s="106">
        <v>2953</v>
      </c>
      <c r="L106" s="107">
        <v>2325</v>
      </c>
      <c r="M106" s="106">
        <v>3980</v>
      </c>
      <c r="N106" s="106">
        <v>6609</v>
      </c>
      <c r="O106" s="107">
        <v>7921</v>
      </c>
      <c r="P106" s="106">
        <v>7505</v>
      </c>
      <c r="Q106" s="107">
        <v>7025</v>
      </c>
      <c r="R106" s="106">
        <v>1311</v>
      </c>
      <c r="S106" s="107">
        <v>1318</v>
      </c>
      <c r="T106" s="106">
        <v>4136</v>
      </c>
      <c r="U106" s="107">
        <v>3785</v>
      </c>
      <c r="V106" s="106">
        <v>5447</v>
      </c>
      <c r="W106" s="107">
        <v>5103</v>
      </c>
      <c r="X106" s="106">
        <v>10550</v>
      </c>
      <c r="Y106" s="106">
        <v>2629</v>
      </c>
      <c r="Z106" s="107">
        <v>7921</v>
      </c>
      <c r="AA106" s="21"/>
    </row>
    <row r="107" spans="1:27">
      <c r="A107" s="101">
        <v>6</v>
      </c>
      <c r="B107" s="102">
        <v>4</v>
      </c>
      <c r="C107" s="102">
        <v>3</v>
      </c>
      <c r="D107" s="54">
        <v>554012</v>
      </c>
      <c r="E107" s="84" t="s">
        <v>100</v>
      </c>
      <c r="F107" s="105">
        <v>9098</v>
      </c>
      <c r="G107" s="106">
        <v>1232</v>
      </c>
      <c r="H107" s="106">
        <v>1266</v>
      </c>
      <c r="I107" s="106">
        <v>1609</v>
      </c>
      <c r="J107" s="106">
        <v>1599</v>
      </c>
      <c r="K107" s="106">
        <v>1942</v>
      </c>
      <c r="L107" s="107">
        <v>1450</v>
      </c>
      <c r="M107" s="106">
        <v>2498</v>
      </c>
      <c r="N107" s="106">
        <v>4107</v>
      </c>
      <c r="O107" s="107">
        <v>4991</v>
      </c>
      <c r="P107" s="106">
        <v>4713</v>
      </c>
      <c r="Q107" s="107">
        <v>4385</v>
      </c>
      <c r="R107" s="106">
        <v>826</v>
      </c>
      <c r="S107" s="107">
        <v>783</v>
      </c>
      <c r="T107" s="106">
        <v>2590</v>
      </c>
      <c r="U107" s="107">
        <v>2401</v>
      </c>
      <c r="V107" s="106">
        <v>3416</v>
      </c>
      <c r="W107" s="107">
        <v>3184</v>
      </c>
      <c r="X107" s="106">
        <v>6600</v>
      </c>
      <c r="Y107" s="106">
        <v>1609</v>
      </c>
      <c r="Z107" s="107">
        <v>4991</v>
      </c>
      <c r="AA107" s="21"/>
    </row>
    <row r="108" spans="1:27">
      <c r="A108" s="101">
        <v>5</v>
      </c>
      <c r="B108" s="102">
        <v>3</v>
      </c>
      <c r="C108" s="102">
        <v>3</v>
      </c>
      <c r="D108" s="54">
        <v>554020</v>
      </c>
      <c r="E108" s="84" t="s">
        <v>101</v>
      </c>
      <c r="F108" s="105">
        <v>11179</v>
      </c>
      <c r="G108" s="106">
        <v>1668</v>
      </c>
      <c r="H108" s="106">
        <v>1517</v>
      </c>
      <c r="I108" s="106">
        <v>1954</v>
      </c>
      <c r="J108" s="106">
        <v>2041</v>
      </c>
      <c r="K108" s="106">
        <v>2221</v>
      </c>
      <c r="L108" s="107">
        <v>1778</v>
      </c>
      <c r="M108" s="106">
        <v>3185</v>
      </c>
      <c r="N108" s="106">
        <v>5139</v>
      </c>
      <c r="O108" s="107">
        <v>6040</v>
      </c>
      <c r="P108" s="106">
        <v>5752</v>
      </c>
      <c r="Q108" s="107">
        <v>5427</v>
      </c>
      <c r="R108" s="106">
        <v>1006</v>
      </c>
      <c r="S108" s="107">
        <v>948</v>
      </c>
      <c r="T108" s="106">
        <v>3141</v>
      </c>
      <c r="U108" s="107">
        <v>2899</v>
      </c>
      <c r="V108" s="106">
        <v>4147</v>
      </c>
      <c r="W108" s="107">
        <v>3847</v>
      </c>
      <c r="X108" s="106">
        <v>7994</v>
      </c>
      <c r="Y108" s="106">
        <v>1954</v>
      </c>
      <c r="Z108" s="107">
        <v>6040</v>
      </c>
      <c r="AA108" s="21"/>
    </row>
    <row r="109" spans="1:27">
      <c r="A109" s="101">
        <v>3</v>
      </c>
      <c r="B109" s="102">
        <v>4</v>
      </c>
      <c r="C109" s="102">
        <v>2</v>
      </c>
      <c r="D109" s="54">
        <v>558000</v>
      </c>
      <c r="E109" s="84" t="s">
        <v>265</v>
      </c>
      <c r="F109" s="105">
        <v>29216</v>
      </c>
      <c r="G109" s="106">
        <v>4113</v>
      </c>
      <c r="H109" s="106">
        <v>3859</v>
      </c>
      <c r="I109" s="106">
        <v>4969</v>
      </c>
      <c r="J109" s="106">
        <v>5363</v>
      </c>
      <c r="K109" s="106">
        <v>6009</v>
      </c>
      <c r="L109" s="107">
        <v>4903</v>
      </c>
      <c r="M109" s="106">
        <v>7972</v>
      </c>
      <c r="N109" s="106">
        <v>12941</v>
      </c>
      <c r="O109" s="107">
        <v>16275</v>
      </c>
      <c r="P109" s="106">
        <v>15137</v>
      </c>
      <c r="Q109" s="107">
        <v>14079</v>
      </c>
      <c r="R109" s="106">
        <v>2557</v>
      </c>
      <c r="S109" s="107">
        <v>2412</v>
      </c>
      <c r="T109" s="106">
        <v>8497</v>
      </c>
      <c r="U109" s="107">
        <v>7778</v>
      </c>
      <c r="V109" s="106">
        <v>11054</v>
      </c>
      <c r="W109" s="107">
        <v>10190</v>
      </c>
      <c r="X109" s="106">
        <v>21244</v>
      </c>
      <c r="Y109" s="106">
        <v>4969</v>
      </c>
      <c r="Z109" s="107">
        <v>16275</v>
      </c>
      <c r="AA109" s="21"/>
    </row>
    <row r="110" spans="1:27">
      <c r="A110" s="101">
        <v>6</v>
      </c>
      <c r="B110" s="102">
        <v>4</v>
      </c>
      <c r="C110" s="102">
        <v>3</v>
      </c>
      <c r="D110" s="54">
        <v>558012</v>
      </c>
      <c r="E110" s="84" t="s">
        <v>102</v>
      </c>
      <c r="F110" s="105">
        <v>7450</v>
      </c>
      <c r="G110" s="106">
        <v>1068</v>
      </c>
      <c r="H110" s="106">
        <v>1073</v>
      </c>
      <c r="I110" s="106">
        <v>1240</v>
      </c>
      <c r="J110" s="106">
        <v>1307</v>
      </c>
      <c r="K110" s="106">
        <v>1515</v>
      </c>
      <c r="L110" s="107">
        <v>1247</v>
      </c>
      <c r="M110" s="106">
        <v>2141</v>
      </c>
      <c r="N110" s="106">
        <v>3381</v>
      </c>
      <c r="O110" s="107">
        <v>4069</v>
      </c>
      <c r="P110" s="106">
        <v>3852</v>
      </c>
      <c r="Q110" s="107">
        <v>3598</v>
      </c>
      <c r="R110" s="106">
        <v>615</v>
      </c>
      <c r="S110" s="107">
        <v>625</v>
      </c>
      <c r="T110" s="106">
        <v>2147</v>
      </c>
      <c r="U110" s="107">
        <v>1922</v>
      </c>
      <c r="V110" s="106">
        <v>2762</v>
      </c>
      <c r="W110" s="107">
        <v>2547</v>
      </c>
      <c r="X110" s="106">
        <v>5309</v>
      </c>
      <c r="Y110" s="106">
        <v>1240</v>
      </c>
      <c r="Z110" s="107">
        <v>4069</v>
      </c>
      <c r="AA110" s="21"/>
    </row>
    <row r="111" spans="1:27">
      <c r="A111" s="101">
        <v>6</v>
      </c>
      <c r="B111" s="102">
        <v>4</v>
      </c>
      <c r="C111" s="102">
        <v>3</v>
      </c>
      <c r="D111" s="54">
        <v>558016</v>
      </c>
      <c r="E111" s="84" t="s">
        <v>103</v>
      </c>
      <c r="F111" s="105">
        <v>9442</v>
      </c>
      <c r="G111" s="106">
        <v>1277</v>
      </c>
      <c r="H111" s="106">
        <v>1291</v>
      </c>
      <c r="I111" s="106">
        <v>1599</v>
      </c>
      <c r="J111" s="106">
        <v>1748</v>
      </c>
      <c r="K111" s="106">
        <v>1888</v>
      </c>
      <c r="L111" s="107">
        <v>1639</v>
      </c>
      <c r="M111" s="106">
        <v>2568</v>
      </c>
      <c r="N111" s="106">
        <v>4167</v>
      </c>
      <c r="O111" s="107">
        <v>5275</v>
      </c>
      <c r="P111" s="106">
        <v>4918</v>
      </c>
      <c r="Q111" s="107">
        <v>4524</v>
      </c>
      <c r="R111" s="106">
        <v>863</v>
      </c>
      <c r="S111" s="107">
        <v>736</v>
      </c>
      <c r="T111" s="106">
        <v>2721</v>
      </c>
      <c r="U111" s="107">
        <v>2554</v>
      </c>
      <c r="V111" s="106">
        <v>3584</v>
      </c>
      <c r="W111" s="107">
        <v>3290</v>
      </c>
      <c r="X111" s="106">
        <v>6874</v>
      </c>
      <c r="Y111" s="106">
        <v>1599</v>
      </c>
      <c r="Z111" s="107">
        <v>5275</v>
      </c>
      <c r="AA111" s="21"/>
    </row>
    <row r="112" spans="1:27">
      <c r="A112" s="101">
        <v>7</v>
      </c>
      <c r="B112" s="102">
        <v>1</v>
      </c>
      <c r="C112" s="102">
        <v>4</v>
      </c>
      <c r="D112" s="54">
        <v>562004</v>
      </c>
      <c r="E112" s="84" t="s">
        <v>104</v>
      </c>
      <c r="F112" s="105">
        <v>13659</v>
      </c>
      <c r="G112" s="106">
        <v>1886</v>
      </c>
      <c r="H112" s="106">
        <v>1883</v>
      </c>
      <c r="I112" s="106">
        <v>2388</v>
      </c>
      <c r="J112" s="106">
        <v>2487</v>
      </c>
      <c r="K112" s="106">
        <v>2800</v>
      </c>
      <c r="L112" s="107">
        <v>2215</v>
      </c>
      <c r="M112" s="106">
        <v>3769</v>
      </c>
      <c r="N112" s="106">
        <v>6157</v>
      </c>
      <c r="O112" s="107">
        <v>7502</v>
      </c>
      <c r="P112" s="106">
        <v>7093</v>
      </c>
      <c r="Q112" s="107">
        <v>6566</v>
      </c>
      <c r="R112" s="106">
        <v>1276</v>
      </c>
      <c r="S112" s="107">
        <v>1112</v>
      </c>
      <c r="T112" s="106">
        <v>3878</v>
      </c>
      <c r="U112" s="107">
        <v>3624</v>
      </c>
      <c r="V112" s="106">
        <v>5154</v>
      </c>
      <c r="W112" s="107">
        <v>4736</v>
      </c>
      <c r="X112" s="106">
        <v>9890</v>
      </c>
      <c r="Y112" s="106">
        <v>2388</v>
      </c>
      <c r="Z112" s="107">
        <v>7502</v>
      </c>
      <c r="AA112" s="21"/>
    </row>
    <row r="113" spans="1:27">
      <c r="A113" s="101">
        <v>4</v>
      </c>
      <c r="B113" s="102">
        <v>2</v>
      </c>
      <c r="C113" s="102">
        <v>3</v>
      </c>
      <c r="D113" s="54">
        <v>562008</v>
      </c>
      <c r="E113" s="84" t="s">
        <v>105</v>
      </c>
      <c r="F113" s="105">
        <v>6438</v>
      </c>
      <c r="G113" s="106">
        <v>928</v>
      </c>
      <c r="H113" s="106">
        <v>910</v>
      </c>
      <c r="I113" s="106">
        <v>1167</v>
      </c>
      <c r="J113" s="106">
        <v>1163</v>
      </c>
      <c r="K113" s="106">
        <v>1235</v>
      </c>
      <c r="L113" s="107">
        <v>1035</v>
      </c>
      <c r="M113" s="106">
        <v>1838</v>
      </c>
      <c r="N113" s="106">
        <v>3005</v>
      </c>
      <c r="O113" s="107">
        <v>3433</v>
      </c>
      <c r="P113" s="106">
        <v>3305</v>
      </c>
      <c r="Q113" s="107">
        <v>3133</v>
      </c>
      <c r="R113" s="106">
        <v>597</v>
      </c>
      <c r="S113" s="107">
        <v>570</v>
      </c>
      <c r="T113" s="106">
        <v>1782</v>
      </c>
      <c r="U113" s="107">
        <v>1651</v>
      </c>
      <c r="V113" s="106">
        <v>2379</v>
      </c>
      <c r="W113" s="107">
        <v>2221</v>
      </c>
      <c r="X113" s="106">
        <v>4600</v>
      </c>
      <c r="Y113" s="106">
        <v>1167</v>
      </c>
      <c r="Z113" s="107">
        <v>3433</v>
      </c>
      <c r="AA113" s="21"/>
    </row>
    <row r="114" spans="1:27">
      <c r="A114" s="101">
        <v>8</v>
      </c>
      <c r="B114" s="102">
        <v>2</v>
      </c>
      <c r="C114" s="102">
        <v>4</v>
      </c>
      <c r="D114" s="54">
        <v>562012</v>
      </c>
      <c r="E114" s="84" t="s">
        <v>106</v>
      </c>
      <c r="F114" s="105">
        <v>14126</v>
      </c>
      <c r="G114" s="106">
        <v>1938</v>
      </c>
      <c r="H114" s="106">
        <v>1868</v>
      </c>
      <c r="I114" s="106">
        <v>2491</v>
      </c>
      <c r="J114" s="106">
        <v>2600</v>
      </c>
      <c r="K114" s="106">
        <v>2924</v>
      </c>
      <c r="L114" s="107">
        <v>2305</v>
      </c>
      <c r="M114" s="106">
        <v>3806</v>
      </c>
      <c r="N114" s="106">
        <v>6297</v>
      </c>
      <c r="O114" s="107">
        <v>7829</v>
      </c>
      <c r="P114" s="106">
        <v>7280</v>
      </c>
      <c r="Q114" s="107">
        <v>6846</v>
      </c>
      <c r="R114" s="106">
        <v>1284</v>
      </c>
      <c r="S114" s="107">
        <v>1207</v>
      </c>
      <c r="T114" s="106">
        <v>4028</v>
      </c>
      <c r="U114" s="107">
        <v>3801</v>
      </c>
      <c r="V114" s="106">
        <v>5312</v>
      </c>
      <c r="W114" s="107">
        <v>5008</v>
      </c>
      <c r="X114" s="106">
        <v>10320</v>
      </c>
      <c r="Y114" s="106">
        <v>2491</v>
      </c>
      <c r="Z114" s="107">
        <v>7829</v>
      </c>
      <c r="AA114" s="21"/>
    </row>
    <row r="115" spans="1:27">
      <c r="A115" s="101">
        <v>7</v>
      </c>
      <c r="B115" s="102">
        <v>1</v>
      </c>
      <c r="C115" s="102">
        <v>4</v>
      </c>
      <c r="D115" s="54">
        <v>562014</v>
      </c>
      <c r="E115" s="84" t="s">
        <v>107</v>
      </c>
      <c r="F115" s="105">
        <v>16210</v>
      </c>
      <c r="G115" s="106">
        <v>2283</v>
      </c>
      <c r="H115" s="106">
        <v>2156</v>
      </c>
      <c r="I115" s="106">
        <v>2978</v>
      </c>
      <c r="J115" s="106">
        <v>3062</v>
      </c>
      <c r="K115" s="106">
        <v>3190</v>
      </c>
      <c r="L115" s="107">
        <v>2541</v>
      </c>
      <c r="M115" s="106">
        <v>4439</v>
      </c>
      <c r="N115" s="106">
        <v>7417</v>
      </c>
      <c r="O115" s="107">
        <v>8793</v>
      </c>
      <c r="P115" s="106">
        <v>8317</v>
      </c>
      <c r="Q115" s="107">
        <v>7893</v>
      </c>
      <c r="R115" s="106">
        <v>1531</v>
      </c>
      <c r="S115" s="107">
        <v>1447</v>
      </c>
      <c r="T115" s="106">
        <v>4475</v>
      </c>
      <c r="U115" s="107">
        <v>4318</v>
      </c>
      <c r="V115" s="106">
        <v>6006</v>
      </c>
      <c r="W115" s="107">
        <v>5765</v>
      </c>
      <c r="X115" s="106">
        <v>11771</v>
      </c>
      <c r="Y115" s="106">
        <v>2978</v>
      </c>
      <c r="Z115" s="107">
        <v>8793</v>
      </c>
      <c r="AA115" s="21"/>
    </row>
    <row r="116" spans="1:27">
      <c r="A116" s="101">
        <v>6</v>
      </c>
      <c r="B116" s="102">
        <v>4</v>
      </c>
      <c r="C116" s="102">
        <v>3</v>
      </c>
      <c r="D116" s="54">
        <v>562016</v>
      </c>
      <c r="E116" s="84" t="s">
        <v>108</v>
      </c>
      <c r="F116" s="105">
        <v>7361</v>
      </c>
      <c r="G116" s="106">
        <v>985</v>
      </c>
      <c r="H116" s="106">
        <v>1008</v>
      </c>
      <c r="I116" s="106">
        <v>1258</v>
      </c>
      <c r="J116" s="106">
        <v>1343</v>
      </c>
      <c r="K116" s="106">
        <v>1518</v>
      </c>
      <c r="L116" s="107">
        <v>1249</v>
      </c>
      <c r="M116" s="106">
        <v>1993</v>
      </c>
      <c r="N116" s="106">
        <v>3251</v>
      </c>
      <c r="O116" s="107">
        <v>4110</v>
      </c>
      <c r="P116" s="106">
        <v>3779</v>
      </c>
      <c r="Q116" s="107">
        <v>3582</v>
      </c>
      <c r="R116" s="106">
        <v>636</v>
      </c>
      <c r="S116" s="107">
        <v>622</v>
      </c>
      <c r="T116" s="106">
        <v>2119</v>
      </c>
      <c r="U116" s="107">
        <v>1991</v>
      </c>
      <c r="V116" s="106">
        <v>2755</v>
      </c>
      <c r="W116" s="107">
        <v>2613</v>
      </c>
      <c r="X116" s="106">
        <v>5368</v>
      </c>
      <c r="Y116" s="106">
        <v>1258</v>
      </c>
      <c r="Z116" s="107">
        <v>4110</v>
      </c>
      <c r="AA116" s="21"/>
    </row>
    <row r="117" spans="1:27">
      <c r="A117" s="101">
        <v>7</v>
      </c>
      <c r="B117" s="102">
        <v>1</v>
      </c>
      <c r="C117" s="102">
        <v>4</v>
      </c>
      <c r="D117" s="54">
        <v>562020</v>
      </c>
      <c r="E117" s="84" t="s">
        <v>109</v>
      </c>
      <c r="F117" s="105">
        <v>11852</v>
      </c>
      <c r="G117" s="106">
        <v>1782</v>
      </c>
      <c r="H117" s="106">
        <v>1647</v>
      </c>
      <c r="I117" s="106">
        <v>2073</v>
      </c>
      <c r="J117" s="106">
        <v>2161</v>
      </c>
      <c r="K117" s="106">
        <v>2257</v>
      </c>
      <c r="L117" s="107">
        <v>1932</v>
      </c>
      <c r="M117" s="106">
        <v>3429</v>
      </c>
      <c r="N117" s="106">
        <v>5502</v>
      </c>
      <c r="O117" s="107">
        <v>6350</v>
      </c>
      <c r="P117" s="106">
        <v>6211</v>
      </c>
      <c r="Q117" s="107">
        <v>5641</v>
      </c>
      <c r="R117" s="106">
        <v>1102</v>
      </c>
      <c r="S117" s="107">
        <v>971</v>
      </c>
      <c r="T117" s="106">
        <v>3336</v>
      </c>
      <c r="U117" s="107">
        <v>3014</v>
      </c>
      <c r="V117" s="106">
        <v>4438</v>
      </c>
      <c r="W117" s="107">
        <v>3985</v>
      </c>
      <c r="X117" s="106">
        <v>8423</v>
      </c>
      <c r="Y117" s="106">
        <v>2073</v>
      </c>
      <c r="Z117" s="107">
        <v>6350</v>
      </c>
      <c r="AA117" s="21"/>
    </row>
    <row r="118" spans="1:27">
      <c r="A118" s="101">
        <v>7</v>
      </c>
      <c r="B118" s="102">
        <v>1</v>
      </c>
      <c r="C118" s="102">
        <v>4</v>
      </c>
      <c r="D118" s="54">
        <v>562024</v>
      </c>
      <c r="E118" s="84" t="s">
        <v>110</v>
      </c>
      <c r="F118" s="105">
        <v>15765</v>
      </c>
      <c r="G118" s="106">
        <v>2412</v>
      </c>
      <c r="H118" s="106">
        <v>2173</v>
      </c>
      <c r="I118" s="106">
        <v>2759</v>
      </c>
      <c r="J118" s="106">
        <v>2793</v>
      </c>
      <c r="K118" s="106">
        <v>3072</v>
      </c>
      <c r="L118" s="107">
        <v>2556</v>
      </c>
      <c r="M118" s="106">
        <v>4585</v>
      </c>
      <c r="N118" s="106">
        <v>7344</v>
      </c>
      <c r="O118" s="107">
        <v>8421</v>
      </c>
      <c r="P118" s="106">
        <v>8197</v>
      </c>
      <c r="Q118" s="107">
        <v>7568</v>
      </c>
      <c r="R118" s="106">
        <v>1410</v>
      </c>
      <c r="S118" s="107">
        <v>1349</v>
      </c>
      <c r="T118" s="106">
        <v>4401</v>
      </c>
      <c r="U118" s="107">
        <v>4020</v>
      </c>
      <c r="V118" s="106">
        <v>5811</v>
      </c>
      <c r="W118" s="107">
        <v>5369</v>
      </c>
      <c r="X118" s="106">
        <v>11180</v>
      </c>
      <c r="Y118" s="106">
        <v>2759</v>
      </c>
      <c r="Z118" s="107">
        <v>8421</v>
      </c>
      <c r="AA118" s="21"/>
    </row>
    <row r="119" spans="1:27">
      <c r="A119" s="101">
        <v>4</v>
      </c>
      <c r="B119" s="102">
        <v>1</v>
      </c>
      <c r="C119" s="102">
        <v>3</v>
      </c>
      <c r="D119" s="54">
        <v>562028</v>
      </c>
      <c r="E119" s="84" t="s">
        <v>111</v>
      </c>
      <c r="F119" s="105">
        <v>6018</v>
      </c>
      <c r="G119" s="106">
        <v>853</v>
      </c>
      <c r="H119" s="106">
        <v>725</v>
      </c>
      <c r="I119" s="106">
        <v>1038</v>
      </c>
      <c r="J119" s="106">
        <v>1052</v>
      </c>
      <c r="K119" s="106">
        <v>1271</v>
      </c>
      <c r="L119" s="107">
        <v>1079</v>
      </c>
      <c r="M119" s="106">
        <v>1578</v>
      </c>
      <c r="N119" s="106">
        <v>2616</v>
      </c>
      <c r="O119" s="107">
        <v>3402</v>
      </c>
      <c r="P119" s="106">
        <v>3058</v>
      </c>
      <c r="Q119" s="107">
        <v>2960</v>
      </c>
      <c r="R119" s="106">
        <v>496</v>
      </c>
      <c r="S119" s="107">
        <v>542</v>
      </c>
      <c r="T119" s="106">
        <v>1771</v>
      </c>
      <c r="U119" s="107">
        <v>1631</v>
      </c>
      <c r="V119" s="106">
        <v>2267</v>
      </c>
      <c r="W119" s="107">
        <v>2173</v>
      </c>
      <c r="X119" s="106">
        <v>4440</v>
      </c>
      <c r="Y119" s="106">
        <v>1038</v>
      </c>
      <c r="Z119" s="107">
        <v>3402</v>
      </c>
      <c r="AA119" s="21"/>
    </row>
    <row r="120" spans="1:27">
      <c r="A120" s="101">
        <v>7</v>
      </c>
      <c r="B120" s="102">
        <v>1</v>
      </c>
      <c r="C120" s="102">
        <v>4</v>
      </c>
      <c r="D120" s="54">
        <v>562032</v>
      </c>
      <c r="E120" s="84" t="s">
        <v>112</v>
      </c>
      <c r="F120" s="105">
        <v>21575</v>
      </c>
      <c r="G120" s="106">
        <v>3174</v>
      </c>
      <c r="H120" s="106">
        <v>2996</v>
      </c>
      <c r="I120" s="106">
        <v>3796</v>
      </c>
      <c r="J120" s="106">
        <v>3870</v>
      </c>
      <c r="K120" s="106">
        <v>4276</v>
      </c>
      <c r="L120" s="107">
        <v>3463</v>
      </c>
      <c r="M120" s="106">
        <v>6170</v>
      </c>
      <c r="N120" s="106">
        <v>9966</v>
      </c>
      <c r="O120" s="107">
        <v>11609</v>
      </c>
      <c r="P120" s="106">
        <v>11340</v>
      </c>
      <c r="Q120" s="107">
        <v>10235</v>
      </c>
      <c r="R120" s="106">
        <v>2005</v>
      </c>
      <c r="S120" s="107">
        <v>1791</v>
      </c>
      <c r="T120" s="106">
        <v>6108</v>
      </c>
      <c r="U120" s="107">
        <v>5501</v>
      </c>
      <c r="V120" s="106">
        <v>8113</v>
      </c>
      <c r="W120" s="107">
        <v>7292</v>
      </c>
      <c r="X120" s="106">
        <v>15405</v>
      </c>
      <c r="Y120" s="106">
        <v>3796</v>
      </c>
      <c r="Z120" s="107">
        <v>11609</v>
      </c>
      <c r="AA120" s="21"/>
    </row>
    <row r="121" spans="1:27">
      <c r="A121" s="101">
        <v>5</v>
      </c>
      <c r="B121" s="102">
        <v>3</v>
      </c>
      <c r="C121" s="102">
        <v>3</v>
      </c>
      <c r="D121" s="54">
        <v>562036</v>
      </c>
      <c r="E121" s="84" t="s">
        <v>113</v>
      </c>
      <c r="F121" s="105">
        <v>5191</v>
      </c>
      <c r="G121" s="106">
        <v>763</v>
      </c>
      <c r="H121" s="106">
        <v>743</v>
      </c>
      <c r="I121" s="106">
        <v>952</v>
      </c>
      <c r="J121" s="106">
        <v>925</v>
      </c>
      <c r="K121" s="106">
        <v>1000</v>
      </c>
      <c r="L121" s="107">
        <v>808</v>
      </c>
      <c r="M121" s="106">
        <v>1506</v>
      </c>
      <c r="N121" s="106">
        <v>2458</v>
      </c>
      <c r="O121" s="107">
        <v>2733</v>
      </c>
      <c r="P121" s="106">
        <v>2700</v>
      </c>
      <c r="Q121" s="107">
        <v>2491</v>
      </c>
      <c r="R121" s="106">
        <v>490</v>
      </c>
      <c r="S121" s="107">
        <v>462</v>
      </c>
      <c r="T121" s="106">
        <v>1451</v>
      </c>
      <c r="U121" s="107">
        <v>1282</v>
      </c>
      <c r="V121" s="106">
        <v>1941</v>
      </c>
      <c r="W121" s="107">
        <v>1744</v>
      </c>
      <c r="X121" s="106">
        <v>3685</v>
      </c>
      <c r="Y121" s="106">
        <v>952</v>
      </c>
      <c r="Z121" s="107">
        <v>2733</v>
      </c>
      <c r="AA121" s="21"/>
    </row>
    <row r="122" spans="1:27">
      <c r="A122" s="101">
        <v>3</v>
      </c>
      <c r="B122" s="102">
        <v>4</v>
      </c>
      <c r="C122" s="102">
        <v>2</v>
      </c>
      <c r="D122" s="54">
        <v>566000</v>
      </c>
      <c r="E122" s="84" t="s">
        <v>266</v>
      </c>
      <c r="F122" s="105">
        <v>54359</v>
      </c>
      <c r="G122" s="106">
        <v>7337</v>
      </c>
      <c r="H122" s="106">
        <v>7076</v>
      </c>
      <c r="I122" s="106">
        <v>9304</v>
      </c>
      <c r="J122" s="106">
        <v>10139</v>
      </c>
      <c r="K122" s="106">
        <v>11316</v>
      </c>
      <c r="L122" s="107">
        <v>9187</v>
      </c>
      <c r="M122" s="106">
        <v>14413</v>
      </c>
      <c r="N122" s="106">
        <v>23717</v>
      </c>
      <c r="O122" s="107">
        <v>30642</v>
      </c>
      <c r="P122" s="106">
        <v>28250</v>
      </c>
      <c r="Q122" s="107">
        <v>26109</v>
      </c>
      <c r="R122" s="106">
        <v>4852</v>
      </c>
      <c r="S122" s="107">
        <v>4452</v>
      </c>
      <c r="T122" s="106">
        <v>16017</v>
      </c>
      <c r="U122" s="107">
        <v>14625</v>
      </c>
      <c r="V122" s="106">
        <v>20869</v>
      </c>
      <c r="W122" s="107">
        <v>19077</v>
      </c>
      <c r="X122" s="106">
        <v>39946</v>
      </c>
      <c r="Y122" s="106">
        <v>9304</v>
      </c>
      <c r="Z122" s="107">
        <v>30642</v>
      </c>
      <c r="AA122" s="21"/>
    </row>
    <row r="123" spans="1:27">
      <c r="A123" s="101">
        <v>6</v>
      </c>
      <c r="B123" s="102">
        <v>4</v>
      </c>
      <c r="C123" s="102">
        <v>3</v>
      </c>
      <c r="D123" s="54">
        <v>566008</v>
      </c>
      <c r="E123" s="84" t="s">
        <v>114</v>
      </c>
      <c r="F123" s="105">
        <v>7415</v>
      </c>
      <c r="G123" s="106">
        <v>1029</v>
      </c>
      <c r="H123" s="106">
        <v>916</v>
      </c>
      <c r="I123" s="106">
        <v>1224</v>
      </c>
      <c r="J123" s="106">
        <v>1328</v>
      </c>
      <c r="K123" s="106">
        <v>1584</v>
      </c>
      <c r="L123" s="107">
        <v>1334</v>
      </c>
      <c r="M123" s="106">
        <v>1945</v>
      </c>
      <c r="N123" s="106">
        <v>3169</v>
      </c>
      <c r="O123" s="107">
        <v>4246</v>
      </c>
      <c r="P123" s="106">
        <v>3797</v>
      </c>
      <c r="Q123" s="107">
        <v>3618</v>
      </c>
      <c r="R123" s="106">
        <v>629</v>
      </c>
      <c r="S123" s="107">
        <v>595</v>
      </c>
      <c r="T123" s="106">
        <v>2132</v>
      </c>
      <c r="U123" s="107">
        <v>2114</v>
      </c>
      <c r="V123" s="106">
        <v>2761</v>
      </c>
      <c r="W123" s="107">
        <v>2709</v>
      </c>
      <c r="X123" s="106">
        <v>5470</v>
      </c>
      <c r="Y123" s="106">
        <v>1224</v>
      </c>
      <c r="Z123" s="107">
        <v>4246</v>
      </c>
      <c r="AA123" s="21"/>
    </row>
    <row r="124" spans="1:27">
      <c r="A124" s="101">
        <v>5</v>
      </c>
      <c r="B124" s="102">
        <v>3</v>
      </c>
      <c r="C124" s="102">
        <v>3</v>
      </c>
      <c r="D124" s="54">
        <v>566012</v>
      </c>
      <c r="E124" s="84" t="s">
        <v>115</v>
      </c>
      <c r="F124" s="105">
        <v>8287</v>
      </c>
      <c r="G124" s="106">
        <v>1291</v>
      </c>
      <c r="H124" s="106">
        <v>1196</v>
      </c>
      <c r="I124" s="106">
        <v>1543</v>
      </c>
      <c r="J124" s="106">
        <v>1487</v>
      </c>
      <c r="K124" s="106">
        <v>1563</v>
      </c>
      <c r="L124" s="107">
        <v>1207</v>
      </c>
      <c r="M124" s="106">
        <v>2487</v>
      </c>
      <c r="N124" s="106">
        <v>4030</v>
      </c>
      <c r="O124" s="107">
        <v>4257</v>
      </c>
      <c r="P124" s="106">
        <v>4251</v>
      </c>
      <c r="Q124" s="107">
        <v>4036</v>
      </c>
      <c r="R124" s="106">
        <v>773</v>
      </c>
      <c r="S124" s="107">
        <v>770</v>
      </c>
      <c r="T124" s="106">
        <v>2187</v>
      </c>
      <c r="U124" s="107">
        <v>2070</v>
      </c>
      <c r="V124" s="106">
        <v>2960</v>
      </c>
      <c r="W124" s="107">
        <v>2840</v>
      </c>
      <c r="X124" s="106">
        <v>5800</v>
      </c>
      <c r="Y124" s="106">
        <v>1543</v>
      </c>
      <c r="Z124" s="107">
        <v>4257</v>
      </c>
      <c r="AA124" s="21"/>
    </row>
    <row r="125" spans="1:27">
      <c r="A125" s="101">
        <v>10</v>
      </c>
      <c r="B125" s="102">
        <v>4</v>
      </c>
      <c r="C125" s="102">
        <v>4</v>
      </c>
      <c r="D125" s="54">
        <v>566028</v>
      </c>
      <c r="E125" s="84" t="s">
        <v>116</v>
      </c>
      <c r="F125" s="105">
        <v>11347</v>
      </c>
      <c r="G125" s="106">
        <v>1605</v>
      </c>
      <c r="H125" s="106">
        <v>1494</v>
      </c>
      <c r="I125" s="106">
        <v>1974</v>
      </c>
      <c r="J125" s="106">
        <v>2060</v>
      </c>
      <c r="K125" s="106">
        <v>2349</v>
      </c>
      <c r="L125" s="107">
        <v>1865</v>
      </c>
      <c r="M125" s="106">
        <v>3099</v>
      </c>
      <c r="N125" s="106">
        <v>5073</v>
      </c>
      <c r="O125" s="107">
        <v>6274</v>
      </c>
      <c r="P125" s="106">
        <v>5895</v>
      </c>
      <c r="Q125" s="107">
        <v>5452</v>
      </c>
      <c r="R125" s="106">
        <v>1022</v>
      </c>
      <c r="S125" s="107">
        <v>952</v>
      </c>
      <c r="T125" s="106">
        <v>3275</v>
      </c>
      <c r="U125" s="107">
        <v>2999</v>
      </c>
      <c r="V125" s="106">
        <v>4297</v>
      </c>
      <c r="W125" s="107">
        <v>3951</v>
      </c>
      <c r="X125" s="106">
        <v>8248</v>
      </c>
      <c r="Y125" s="106">
        <v>1974</v>
      </c>
      <c r="Z125" s="107">
        <v>6274</v>
      </c>
      <c r="AA125" s="21"/>
    </row>
    <row r="126" spans="1:27">
      <c r="A126" s="101">
        <v>9</v>
      </c>
      <c r="B126" s="102">
        <v>3</v>
      </c>
      <c r="C126" s="102">
        <v>4</v>
      </c>
      <c r="D126" s="54">
        <v>566076</v>
      </c>
      <c r="E126" s="84" t="s">
        <v>117</v>
      </c>
      <c r="F126" s="105">
        <v>15956</v>
      </c>
      <c r="G126" s="106">
        <v>2337</v>
      </c>
      <c r="H126" s="106">
        <v>2188</v>
      </c>
      <c r="I126" s="106">
        <v>2867</v>
      </c>
      <c r="J126" s="106">
        <v>2876</v>
      </c>
      <c r="K126" s="106">
        <v>3016</v>
      </c>
      <c r="L126" s="107">
        <v>2672</v>
      </c>
      <c r="M126" s="106">
        <v>4525</v>
      </c>
      <c r="N126" s="106">
        <v>7392</v>
      </c>
      <c r="O126" s="107">
        <v>8564</v>
      </c>
      <c r="P126" s="106">
        <v>8276</v>
      </c>
      <c r="Q126" s="107">
        <v>7680</v>
      </c>
      <c r="R126" s="106">
        <v>1493</v>
      </c>
      <c r="S126" s="107">
        <v>1374</v>
      </c>
      <c r="T126" s="106">
        <v>4452</v>
      </c>
      <c r="U126" s="107">
        <v>4112</v>
      </c>
      <c r="V126" s="106">
        <v>5945</v>
      </c>
      <c r="W126" s="107">
        <v>5486</v>
      </c>
      <c r="X126" s="106">
        <v>11431</v>
      </c>
      <c r="Y126" s="106">
        <v>2867</v>
      </c>
      <c r="Z126" s="107">
        <v>8564</v>
      </c>
      <c r="AA126" s="21"/>
    </row>
    <row r="127" spans="1:27">
      <c r="A127" s="101">
        <v>3</v>
      </c>
      <c r="B127" s="102">
        <v>4</v>
      </c>
      <c r="C127" s="102">
        <v>2</v>
      </c>
      <c r="D127" s="54">
        <v>570000</v>
      </c>
      <c r="E127" s="84" t="s">
        <v>267</v>
      </c>
      <c r="F127" s="105">
        <v>34323</v>
      </c>
      <c r="G127" s="106">
        <v>4621</v>
      </c>
      <c r="H127" s="106">
        <v>4632</v>
      </c>
      <c r="I127" s="106">
        <v>6022</v>
      </c>
      <c r="J127" s="106">
        <v>6264</v>
      </c>
      <c r="K127" s="106">
        <v>7198</v>
      </c>
      <c r="L127" s="107">
        <v>5586</v>
      </c>
      <c r="M127" s="106">
        <v>9253</v>
      </c>
      <c r="N127" s="106">
        <v>15275</v>
      </c>
      <c r="O127" s="107">
        <v>19048</v>
      </c>
      <c r="P127" s="106">
        <v>17800</v>
      </c>
      <c r="Q127" s="107">
        <v>16523</v>
      </c>
      <c r="R127" s="106">
        <v>3154</v>
      </c>
      <c r="S127" s="107">
        <v>2868</v>
      </c>
      <c r="T127" s="106">
        <v>9850</v>
      </c>
      <c r="U127" s="107">
        <v>9198</v>
      </c>
      <c r="V127" s="106">
        <v>13004</v>
      </c>
      <c r="W127" s="107">
        <v>12066</v>
      </c>
      <c r="X127" s="106">
        <v>25070</v>
      </c>
      <c r="Y127" s="106">
        <v>6022</v>
      </c>
      <c r="Z127" s="107">
        <v>19048</v>
      </c>
      <c r="AA127" s="21"/>
    </row>
    <row r="128" spans="1:27">
      <c r="A128" s="101">
        <v>8</v>
      </c>
      <c r="B128" s="102">
        <v>2</v>
      </c>
      <c r="C128" s="102">
        <v>4</v>
      </c>
      <c r="D128" s="54">
        <v>570004</v>
      </c>
      <c r="E128" s="84" t="s">
        <v>118</v>
      </c>
      <c r="F128" s="105">
        <v>11490</v>
      </c>
      <c r="G128" s="106">
        <v>1557</v>
      </c>
      <c r="H128" s="106">
        <v>1493</v>
      </c>
      <c r="I128" s="106">
        <v>2002</v>
      </c>
      <c r="J128" s="106">
        <v>2115</v>
      </c>
      <c r="K128" s="106">
        <v>2333</v>
      </c>
      <c r="L128" s="107">
        <v>1990</v>
      </c>
      <c r="M128" s="106">
        <v>3050</v>
      </c>
      <c r="N128" s="106">
        <v>5052</v>
      </c>
      <c r="O128" s="107">
        <v>6438</v>
      </c>
      <c r="P128" s="106">
        <v>5939</v>
      </c>
      <c r="Q128" s="107">
        <v>5551</v>
      </c>
      <c r="R128" s="106">
        <v>1050</v>
      </c>
      <c r="S128" s="107">
        <v>952</v>
      </c>
      <c r="T128" s="106">
        <v>3294</v>
      </c>
      <c r="U128" s="107">
        <v>3144</v>
      </c>
      <c r="V128" s="106">
        <v>4344</v>
      </c>
      <c r="W128" s="107">
        <v>4096</v>
      </c>
      <c r="X128" s="106">
        <v>8440</v>
      </c>
      <c r="Y128" s="106">
        <v>2002</v>
      </c>
      <c r="Z128" s="107">
        <v>6438</v>
      </c>
      <c r="AA128" s="21"/>
    </row>
    <row r="129" spans="1:27">
      <c r="A129" s="101">
        <v>5</v>
      </c>
      <c r="B129" s="102">
        <v>3</v>
      </c>
      <c r="C129" s="102">
        <v>3</v>
      </c>
      <c r="D129" s="54">
        <v>570008</v>
      </c>
      <c r="E129" s="84" t="s">
        <v>119</v>
      </c>
      <c r="F129" s="105">
        <v>7477</v>
      </c>
      <c r="G129" s="106">
        <v>1005</v>
      </c>
      <c r="H129" s="106">
        <v>952</v>
      </c>
      <c r="I129" s="106">
        <v>1270</v>
      </c>
      <c r="J129" s="106">
        <v>1418</v>
      </c>
      <c r="K129" s="106">
        <v>1550</v>
      </c>
      <c r="L129" s="107">
        <v>1282</v>
      </c>
      <c r="M129" s="106">
        <v>1957</v>
      </c>
      <c r="N129" s="106">
        <v>3227</v>
      </c>
      <c r="O129" s="107">
        <v>4250</v>
      </c>
      <c r="P129" s="106">
        <v>3819</v>
      </c>
      <c r="Q129" s="107">
        <v>3658</v>
      </c>
      <c r="R129" s="106">
        <v>638</v>
      </c>
      <c r="S129" s="107">
        <v>632</v>
      </c>
      <c r="T129" s="106">
        <v>2217</v>
      </c>
      <c r="U129" s="107">
        <v>2033</v>
      </c>
      <c r="V129" s="106">
        <v>2855</v>
      </c>
      <c r="W129" s="107">
        <v>2665</v>
      </c>
      <c r="X129" s="106">
        <v>5520</v>
      </c>
      <c r="Y129" s="106">
        <v>1270</v>
      </c>
      <c r="Z129" s="107">
        <v>4250</v>
      </c>
      <c r="AA129" s="21"/>
    </row>
    <row r="130" spans="1:27">
      <c r="A130" s="101">
        <v>6</v>
      </c>
      <c r="B130" s="102">
        <v>4</v>
      </c>
      <c r="C130" s="102">
        <v>3</v>
      </c>
      <c r="D130" s="54">
        <v>570028</v>
      </c>
      <c r="E130" s="84" t="s">
        <v>120</v>
      </c>
      <c r="F130" s="105">
        <v>5953</v>
      </c>
      <c r="G130" s="106">
        <v>745</v>
      </c>
      <c r="H130" s="106">
        <v>794</v>
      </c>
      <c r="I130" s="106">
        <v>975</v>
      </c>
      <c r="J130" s="106">
        <v>1126</v>
      </c>
      <c r="K130" s="106">
        <v>1249</v>
      </c>
      <c r="L130" s="107">
        <v>1064</v>
      </c>
      <c r="M130" s="106">
        <v>1539</v>
      </c>
      <c r="N130" s="106">
        <v>2514</v>
      </c>
      <c r="O130" s="107">
        <v>3439</v>
      </c>
      <c r="P130" s="106">
        <v>3087</v>
      </c>
      <c r="Q130" s="107">
        <v>2866</v>
      </c>
      <c r="R130" s="106">
        <v>470</v>
      </c>
      <c r="S130" s="107">
        <v>505</v>
      </c>
      <c r="T130" s="106">
        <v>1815</v>
      </c>
      <c r="U130" s="107">
        <v>1624</v>
      </c>
      <c r="V130" s="106">
        <v>2285</v>
      </c>
      <c r="W130" s="107">
        <v>2129</v>
      </c>
      <c r="X130" s="106">
        <v>4414</v>
      </c>
      <c r="Y130" s="106">
        <v>975</v>
      </c>
      <c r="Z130" s="107">
        <v>3439</v>
      </c>
      <c r="AA130" s="21"/>
    </row>
    <row r="131" spans="1:27">
      <c r="A131" s="101">
        <v>2</v>
      </c>
      <c r="B131" s="102">
        <v>2</v>
      </c>
      <c r="C131" s="102">
        <v>1</v>
      </c>
      <c r="D131" s="97">
        <v>711000</v>
      </c>
      <c r="E131" s="83" t="s">
        <v>368</v>
      </c>
      <c r="F131" s="105">
        <v>69235</v>
      </c>
      <c r="G131" s="106">
        <v>10142</v>
      </c>
      <c r="H131" s="106">
        <v>9430</v>
      </c>
      <c r="I131" s="106">
        <v>12176</v>
      </c>
      <c r="J131" s="106">
        <v>12575</v>
      </c>
      <c r="K131" s="106">
        <v>12970</v>
      </c>
      <c r="L131" s="107">
        <v>11942</v>
      </c>
      <c r="M131" s="106">
        <v>19572</v>
      </c>
      <c r="N131" s="106">
        <v>31748</v>
      </c>
      <c r="O131" s="107">
        <v>37487</v>
      </c>
      <c r="P131" s="106">
        <v>35287</v>
      </c>
      <c r="Q131" s="107">
        <v>33948</v>
      </c>
      <c r="R131" s="106">
        <v>6203</v>
      </c>
      <c r="S131" s="107">
        <v>5973</v>
      </c>
      <c r="T131" s="106">
        <v>19113</v>
      </c>
      <c r="U131" s="107">
        <v>18374</v>
      </c>
      <c r="V131" s="106">
        <v>25316</v>
      </c>
      <c r="W131" s="107">
        <v>24347</v>
      </c>
      <c r="X131" s="106">
        <v>49663</v>
      </c>
      <c r="Y131" s="106">
        <v>12176</v>
      </c>
      <c r="Z131" s="107">
        <v>37487</v>
      </c>
      <c r="AA131" s="21"/>
    </row>
    <row r="132" spans="1:27">
      <c r="A132" s="101">
        <v>3</v>
      </c>
      <c r="B132" s="102">
        <v>4</v>
      </c>
      <c r="C132" s="102">
        <v>2</v>
      </c>
      <c r="D132" s="54">
        <v>754000</v>
      </c>
      <c r="E132" s="84" t="s">
        <v>268</v>
      </c>
      <c r="F132" s="108">
        <v>41444</v>
      </c>
      <c r="G132" s="109">
        <v>5620</v>
      </c>
      <c r="H132" s="109">
        <v>5484</v>
      </c>
      <c r="I132" s="109">
        <v>7282</v>
      </c>
      <c r="J132" s="109">
        <v>7774</v>
      </c>
      <c r="K132" s="109">
        <v>8468</v>
      </c>
      <c r="L132" s="110">
        <v>6816</v>
      </c>
      <c r="M132" s="106">
        <v>11104</v>
      </c>
      <c r="N132" s="106">
        <v>18386</v>
      </c>
      <c r="O132" s="107">
        <v>23058</v>
      </c>
      <c r="P132" s="106">
        <v>21477</v>
      </c>
      <c r="Q132" s="107">
        <v>19967</v>
      </c>
      <c r="R132" s="106">
        <v>3735</v>
      </c>
      <c r="S132" s="107">
        <v>3547</v>
      </c>
      <c r="T132" s="106">
        <v>12048</v>
      </c>
      <c r="U132" s="107">
        <v>11010</v>
      </c>
      <c r="V132" s="106">
        <v>15783</v>
      </c>
      <c r="W132" s="107">
        <v>14557</v>
      </c>
      <c r="X132" s="106">
        <v>30340</v>
      </c>
      <c r="Y132" s="106">
        <v>7282</v>
      </c>
      <c r="Z132" s="107">
        <v>23058</v>
      </c>
      <c r="AA132" s="21"/>
    </row>
    <row r="133" spans="1:27">
      <c r="A133" s="101">
        <v>9</v>
      </c>
      <c r="B133" s="102">
        <v>3</v>
      </c>
      <c r="C133" s="102">
        <v>4</v>
      </c>
      <c r="D133" s="54">
        <v>754008</v>
      </c>
      <c r="E133" s="84" t="s">
        <v>121</v>
      </c>
      <c r="F133" s="105">
        <v>21113</v>
      </c>
      <c r="G133" s="106">
        <v>3169</v>
      </c>
      <c r="H133" s="106">
        <v>3057</v>
      </c>
      <c r="I133" s="106">
        <v>3758</v>
      </c>
      <c r="J133" s="106">
        <v>3766</v>
      </c>
      <c r="K133" s="106">
        <v>4059</v>
      </c>
      <c r="L133" s="107">
        <v>3304</v>
      </c>
      <c r="M133" s="106">
        <v>6226</v>
      </c>
      <c r="N133" s="106">
        <v>9984</v>
      </c>
      <c r="O133" s="107">
        <v>11129</v>
      </c>
      <c r="P133" s="106">
        <v>10927</v>
      </c>
      <c r="Q133" s="107">
        <v>10186</v>
      </c>
      <c r="R133" s="106">
        <v>1879</v>
      </c>
      <c r="S133" s="107">
        <v>1879</v>
      </c>
      <c r="T133" s="106">
        <v>5840</v>
      </c>
      <c r="U133" s="107">
        <v>5289</v>
      </c>
      <c r="V133" s="106">
        <v>7719</v>
      </c>
      <c r="W133" s="107">
        <v>7168</v>
      </c>
      <c r="X133" s="106">
        <v>14887</v>
      </c>
      <c r="Y133" s="106">
        <v>3758</v>
      </c>
      <c r="Z133" s="107">
        <v>11129</v>
      </c>
      <c r="AA133" s="21"/>
    </row>
    <row r="134" spans="1:27">
      <c r="A134" s="101">
        <v>6</v>
      </c>
      <c r="B134" s="102">
        <v>4</v>
      </c>
      <c r="C134" s="102">
        <v>3</v>
      </c>
      <c r="D134" s="54">
        <v>754028</v>
      </c>
      <c r="E134" s="84" t="s">
        <v>269</v>
      </c>
      <c r="F134" s="105">
        <v>10046</v>
      </c>
      <c r="G134" s="106">
        <v>1365</v>
      </c>
      <c r="H134" s="106">
        <v>1256</v>
      </c>
      <c r="I134" s="106">
        <v>1710</v>
      </c>
      <c r="J134" s="106">
        <v>1886</v>
      </c>
      <c r="K134" s="106">
        <v>2075</v>
      </c>
      <c r="L134" s="107">
        <v>1754</v>
      </c>
      <c r="M134" s="106">
        <v>2621</v>
      </c>
      <c r="N134" s="106">
        <v>4331</v>
      </c>
      <c r="O134" s="107">
        <v>5715</v>
      </c>
      <c r="P134" s="106">
        <v>5273</v>
      </c>
      <c r="Q134" s="107">
        <v>4773</v>
      </c>
      <c r="R134" s="106">
        <v>878</v>
      </c>
      <c r="S134" s="107">
        <v>832</v>
      </c>
      <c r="T134" s="106">
        <v>3053</v>
      </c>
      <c r="U134" s="107">
        <v>2662</v>
      </c>
      <c r="V134" s="106">
        <v>3931</v>
      </c>
      <c r="W134" s="107">
        <v>3494</v>
      </c>
      <c r="X134" s="106">
        <v>7425</v>
      </c>
      <c r="Y134" s="106">
        <v>1710</v>
      </c>
      <c r="Z134" s="107">
        <v>5715</v>
      </c>
      <c r="AA134" s="21"/>
    </row>
    <row r="135" spans="1:27">
      <c r="A135" s="101">
        <v>6</v>
      </c>
      <c r="B135" s="102">
        <v>4</v>
      </c>
      <c r="C135" s="102">
        <v>3</v>
      </c>
      <c r="D135" s="54">
        <v>754044</v>
      </c>
      <c r="E135" s="84" t="s">
        <v>220</v>
      </c>
      <c r="F135" s="105">
        <v>5636</v>
      </c>
      <c r="G135" s="106">
        <v>800</v>
      </c>
      <c r="H135" s="106">
        <v>779</v>
      </c>
      <c r="I135" s="106">
        <v>990</v>
      </c>
      <c r="J135" s="106">
        <v>1031</v>
      </c>
      <c r="K135" s="106">
        <v>1114</v>
      </c>
      <c r="L135" s="107">
        <v>922</v>
      </c>
      <c r="M135" s="106">
        <v>1579</v>
      </c>
      <c r="N135" s="106">
        <v>2569</v>
      </c>
      <c r="O135" s="107">
        <v>3067</v>
      </c>
      <c r="P135" s="106">
        <v>2856</v>
      </c>
      <c r="Q135" s="107">
        <v>2780</v>
      </c>
      <c r="R135" s="106">
        <v>476</v>
      </c>
      <c r="S135" s="107">
        <v>514</v>
      </c>
      <c r="T135" s="106">
        <v>1560</v>
      </c>
      <c r="U135" s="107">
        <v>1507</v>
      </c>
      <c r="V135" s="106">
        <v>2036</v>
      </c>
      <c r="W135" s="107">
        <v>2021</v>
      </c>
      <c r="X135" s="106">
        <v>4057</v>
      </c>
      <c r="Y135" s="106">
        <v>990</v>
      </c>
      <c r="Z135" s="107">
        <v>3067</v>
      </c>
      <c r="AA135" s="21"/>
    </row>
    <row r="136" spans="1:27">
      <c r="A136" s="101">
        <v>3</v>
      </c>
      <c r="B136" s="102">
        <v>4</v>
      </c>
      <c r="C136" s="102">
        <v>2</v>
      </c>
      <c r="D136" s="54">
        <v>758000</v>
      </c>
      <c r="E136" s="84" t="s">
        <v>270</v>
      </c>
      <c r="F136" s="105">
        <v>19912</v>
      </c>
      <c r="G136" s="106">
        <v>2721</v>
      </c>
      <c r="H136" s="106">
        <v>2661</v>
      </c>
      <c r="I136" s="106">
        <v>3519</v>
      </c>
      <c r="J136" s="106">
        <v>3722</v>
      </c>
      <c r="K136" s="106">
        <v>4103</v>
      </c>
      <c r="L136" s="107">
        <v>3186</v>
      </c>
      <c r="M136" s="106">
        <v>5382</v>
      </c>
      <c r="N136" s="106">
        <v>8901</v>
      </c>
      <c r="O136" s="107">
        <v>11011</v>
      </c>
      <c r="P136" s="106">
        <v>10383</v>
      </c>
      <c r="Q136" s="107">
        <v>9529</v>
      </c>
      <c r="R136" s="106">
        <v>1853</v>
      </c>
      <c r="S136" s="107">
        <v>1666</v>
      </c>
      <c r="T136" s="106">
        <v>5718</v>
      </c>
      <c r="U136" s="107">
        <v>5293</v>
      </c>
      <c r="V136" s="106">
        <v>7571</v>
      </c>
      <c r="W136" s="107">
        <v>6959</v>
      </c>
      <c r="X136" s="106">
        <v>14530</v>
      </c>
      <c r="Y136" s="106">
        <v>3519</v>
      </c>
      <c r="Z136" s="107">
        <v>11011</v>
      </c>
      <c r="AA136" s="21"/>
    </row>
    <row r="137" spans="1:27">
      <c r="A137" s="101">
        <v>6</v>
      </c>
      <c r="B137" s="102">
        <v>4</v>
      </c>
      <c r="C137" s="102">
        <v>3</v>
      </c>
      <c r="D137" s="54">
        <v>758004</v>
      </c>
      <c r="E137" s="84" t="s">
        <v>122</v>
      </c>
      <c r="F137" s="105">
        <v>9103</v>
      </c>
      <c r="G137" s="106">
        <v>1259</v>
      </c>
      <c r="H137" s="106">
        <v>1205</v>
      </c>
      <c r="I137" s="106">
        <v>1583</v>
      </c>
      <c r="J137" s="106">
        <v>1694</v>
      </c>
      <c r="K137" s="106">
        <v>1812</v>
      </c>
      <c r="L137" s="107">
        <v>1550</v>
      </c>
      <c r="M137" s="106">
        <v>2464</v>
      </c>
      <c r="N137" s="106">
        <v>4047</v>
      </c>
      <c r="O137" s="107">
        <v>5056</v>
      </c>
      <c r="P137" s="106">
        <v>4660</v>
      </c>
      <c r="Q137" s="107">
        <v>4443</v>
      </c>
      <c r="R137" s="106">
        <v>820</v>
      </c>
      <c r="S137" s="107">
        <v>763</v>
      </c>
      <c r="T137" s="106">
        <v>2589</v>
      </c>
      <c r="U137" s="107">
        <v>2467</v>
      </c>
      <c r="V137" s="106">
        <v>3409</v>
      </c>
      <c r="W137" s="107">
        <v>3230</v>
      </c>
      <c r="X137" s="106">
        <v>6639</v>
      </c>
      <c r="Y137" s="106">
        <v>1583</v>
      </c>
      <c r="Z137" s="107">
        <v>5056</v>
      </c>
      <c r="AA137" s="21"/>
    </row>
    <row r="138" spans="1:27">
      <c r="A138" s="101">
        <v>8</v>
      </c>
      <c r="B138" s="102">
        <v>2</v>
      </c>
      <c r="C138" s="102">
        <v>4</v>
      </c>
      <c r="D138" s="54">
        <v>758012</v>
      </c>
      <c r="E138" s="84" t="s">
        <v>123</v>
      </c>
      <c r="F138" s="105">
        <v>14023</v>
      </c>
      <c r="G138" s="106">
        <v>1988</v>
      </c>
      <c r="H138" s="106">
        <v>1999</v>
      </c>
      <c r="I138" s="106">
        <v>2557</v>
      </c>
      <c r="J138" s="106">
        <v>2563</v>
      </c>
      <c r="K138" s="106">
        <v>2673</v>
      </c>
      <c r="L138" s="107">
        <v>2243</v>
      </c>
      <c r="M138" s="106">
        <v>3987</v>
      </c>
      <c r="N138" s="106">
        <v>6544</v>
      </c>
      <c r="O138" s="107">
        <v>7479</v>
      </c>
      <c r="P138" s="106">
        <v>7208</v>
      </c>
      <c r="Q138" s="107">
        <v>6815</v>
      </c>
      <c r="R138" s="106">
        <v>1318</v>
      </c>
      <c r="S138" s="107">
        <v>1239</v>
      </c>
      <c r="T138" s="106">
        <v>3874</v>
      </c>
      <c r="U138" s="107">
        <v>3605</v>
      </c>
      <c r="V138" s="106">
        <v>5192</v>
      </c>
      <c r="W138" s="107">
        <v>4844</v>
      </c>
      <c r="X138" s="106">
        <v>10036</v>
      </c>
      <c r="Y138" s="106">
        <v>2557</v>
      </c>
      <c r="Z138" s="107">
        <v>7479</v>
      </c>
      <c r="AA138" s="21"/>
    </row>
    <row r="139" spans="1:27">
      <c r="A139" s="101">
        <v>5</v>
      </c>
      <c r="B139" s="102">
        <v>3</v>
      </c>
      <c r="C139" s="102">
        <v>3</v>
      </c>
      <c r="D139" s="54">
        <v>758024</v>
      </c>
      <c r="E139" s="84" t="s">
        <v>124</v>
      </c>
      <c r="F139" s="105">
        <v>7858</v>
      </c>
      <c r="G139" s="106">
        <v>1067</v>
      </c>
      <c r="H139" s="106">
        <v>1044</v>
      </c>
      <c r="I139" s="106">
        <v>1400</v>
      </c>
      <c r="J139" s="106">
        <v>1471</v>
      </c>
      <c r="K139" s="106">
        <v>1577</v>
      </c>
      <c r="L139" s="107">
        <v>1299</v>
      </c>
      <c r="M139" s="106">
        <v>2111</v>
      </c>
      <c r="N139" s="106">
        <v>3511</v>
      </c>
      <c r="O139" s="107">
        <v>4347</v>
      </c>
      <c r="P139" s="106">
        <v>4084</v>
      </c>
      <c r="Q139" s="107">
        <v>3774</v>
      </c>
      <c r="R139" s="106">
        <v>719</v>
      </c>
      <c r="S139" s="107">
        <v>681</v>
      </c>
      <c r="T139" s="106">
        <v>2259</v>
      </c>
      <c r="U139" s="107">
        <v>2088</v>
      </c>
      <c r="V139" s="106">
        <v>2978</v>
      </c>
      <c r="W139" s="107">
        <v>2769</v>
      </c>
      <c r="X139" s="106">
        <v>5747</v>
      </c>
      <c r="Y139" s="106">
        <v>1400</v>
      </c>
      <c r="Z139" s="107">
        <v>4347</v>
      </c>
      <c r="AA139" s="21"/>
    </row>
    <row r="140" spans="1:27">
      <c r="A140" s="101">
        <v>3</v>
      </c>
      <c r="B140" s="102">
        <v>4</v>
      </c>
      <c r="C140" s="102">
        <v>2</v>
      </c>
      <c r="D140" s="54">
        <v>762000</v>
      </c>
      <c r="E140" s="84" t="s">
        <v>271</v>
      </c>
      <c r="F140" s="105">
        <v>28207</v>
      </c>
      <c r="G140" s="106">
        <v>3712</v>
      </c>
      <c r="H140" s="106">
        <v>3591</v>
      </c>
      <c r="I140" s="106">
        <v>4878</v>
      </c>
      <c r="J140" s="106">
        <v>5322</v>
      </c>
      <c r="K140" s="106">
        <v>6011</v>
      </c>
      <c r="L140" s="107">
        <v>4693</v>
      </c>
      <c r="M140" s="106">
        <v>7303</v>
      </c>
      <c r="N140" s="106">
        <v>12181</v>
      </c>
      <c r="O140" s="107">
        <v>16026</v>
      </c>
      <c r="P140" s="106">
        <v>14611</v>
      </c>
      <c r="Q140" s="107">
        <v>13596</v>
      </c>
      <c r="R140" s="106">
        <v>2549</v>
      </c>
      <c r="S140" s="107">
        <v>2329</v>
      </c>
      <c r="T140" s="106">
        <v>8333</v>
      </c>
      <c r="U140" s="107">
        <v>7693</v>
      </c>
      <c r="V140" s="106">
        <v>10882</v>
      </c>
      <c r="W140" s="107">
        <v>10022</v>
      </c>
      <c r="X140" s="106">
        <v>20904</v>
      </c>
      <c r="Y140" s="106">
        <v>4878</v>
      </c>
      <c r="Z140" s="107">
        <v>16026</v>
      </c>
      <c r="AA140" s="21"/>
    </row>
    <row r="141" spans="1:27">
      <c r="A141" s="101">
        <v>3</v>
      </c>
      <c r="B141" s="102">
        <v>4</v>
      </c>
      <c r="C141" s="102">
        <v>2</v>
      </c>
      <c r="D141" s="54">
        <v>766000</v>
      </c>
      <c r="E141" s="84" t="s">
        <v>272</v>
      </c>
      <c r="F141" s="105">
        <v>30654</v>
      </c>
      <c r="G141" s="106">
        <v>4217</v>
      </c>
      <c r="H141" s="106">
        <v>4121</v>
      </c>
      <c r="I141" s="106">
        <v>5436</v>
      </c>
      <c r="J141" s="106">
        <v>5758</v>
      </c>
      <c r="K141" s="106">
        <v>6237</v>
      </c>
      <c r="L141" s="107">
        <v>4885</v>
      </c>
      <c r="M141" s="106">
        <v>8338</v>
      </c>
      <c r="N141" s="106">
        <v>13774</v>
      </c>
      <c r="O141" s="107">
        <v>16880</v>
      </c>
      <c r="P141" s="106">
        <v>15884</v>
      </c>
      <c r="Q141" s="107">
        <v>14770</v>
      </c>
      <c r="R141" s="106">
        <v>2804</v>
      </c>
      <c r="S141" s="107">
        <v>2632</v>
      </c>
      <c r="T141" s="106">
        <v>8772</v>
      </c>
      <c r="U141" s="107">
        <v>8108</v>
      </c>
      <c r="V141" s="106">
        <v>11576</v>
      </c>
      <c r="W141" s="107">
        <v>10740</v>
      </c>
      <c r="X141" s="106">
        <v>22316</v>
      </c>
      <c r="Y141" s="106">
        <v>5436</v>
      </c>
      <c r="Z141" s="107">
        <v>16880</v>
      </c>
      <c r="AA141" s="21"/>
    </row>
    <row r="142" spans="1:27">
      <c r="A142" s="101">
        <v>8</v>
      </c>
      <c r="B142" s="102">
        <v>2</v>
      </c>
      <c r="C142" s="102">
        <v>4</v>
      </c>
      <c r="D142" s="54">
        <v>766008</v>
      </c>
      <c r="E142" s="84" t="s">
        <v>125</v>
      </c>
      <c r="F142" s="105">
        <v>10848</v>
      </c>
      <c r="G142" s="106">
        <v>1534</v>
      </c>
      <c r="H142" s="106">
        <v>1479</v>
      </c>
      <c r="I142" s="106">
        <v>1961</v>
      </c>
      <c r="J142" s="106">
        <v>2049</v>
      </c>
      <c r="K142" s="106">
        <v>2174</v>
      </c>
      <c r="L142" s="107">
        <v>1651</v>
      </c>
      <c r="M142" s="106">
        <v>3013</v>
      </c>
      <c r="N142" s="106">
        <v>4974</v>
      </c>
      <c r="O142" s="107">
        <v>5874</v>
      </c>
      <c r="P142" s="106">
        <v>5608</v>
      </c>
      <c r="Q142" s="107">
        <v>5240</v>
      </c>
      <c r="R142" s="106">
        <v>1010</v>
      </c>
      <c r="S142" s="107">
        <v>951</v>
      </c>
      <c r="T142" s="106">
        <v>3028</v>
      </c>
      <c r="U142" s="107">
        <v>2846</v>
      </c>
      <c r="V142" s="106">
        <v>4038</v>
      </c>
      <c r="W142" s="107">
        <v>3797</v>
      </c>
      <c r="X142" s="106">
        <v>7835</v>
      </c>
      <c r="Y142" s="106">
        <v>1961</v>
      </c>
      <c r="Z142" s="107">
        <v>5874</v>
      </c>
      <c r="AA142" s="21"/>
    </row>
    <row r="143" spans="1:27">
      <c r="A143" s="101">
        <v>8</v>
      </c>
      <c r="B143" s="102">
        <v>2</v>
      </c>
      <c r="C143" s="102">
        <v>4</v>
      </c>
      <c r="D143" s="54">
        <v>766020</v>
      </c>
      <c r="E143" s="84" t="s">
        <v>126</v>
      </c>
      <c r="F143" s="105">
        <v>16050</v>
      </c>
      <c r="G143" s="106">
        <v>2297</v>
      </c>
      <c r="H143" s="106">
        <v>2120</v>
      </c>
      <c r="I143" s="106">
        <v>2910</v>
      </c>
      <c r="J143" s="106">
        <v>3062</v>
      </c>
      <c r="K143" s="106">
        <v>3075</v>
      </c>
      <c r="L143" s="107">
        <v>2586</v>
      </c>
      <c r="M143" s="106">
        <v>4417</v>
      </c>
      <c r="N143" s="106">
        <v>7327</v>
      </c>
      <c r="O143" s="107">
        <v>8723</v>
      </c>
      <c r="P143" s="106">
        <v>8248</v>
      </c>
      <c r="Q143" s="107">
        <v>7802</v>
      </c>
      <c r="R143" s="106">
        <v>1511</v>
      </c>
      <c r="S143" s="107">
        <v>1399</v>
      </c>
      <c r="T143" s="106">
        <v>4472</v>
      </c>
      <c r="U143" s="107">
        <v>4251</v>
      </c>
      <c r="V143" s="106">
        <v>5983</v>
      </c>
      <c r="W143" s="107">
        <v>5650</v>
      </c>
      <c r="X143" s="106">
        <v>11633</v>
      </c>
      <c r="Y143" s="106">
        <v>2910</v>
      </c>
      <c r="Z143" s="107">
        <v>8723</v>
      </c>
      <c r="AA143" s="21"/>
    </row>
    <row r="144" spans="1:27">
      <c r="A144" s="101">
        <v>5</v>
      </c>
      <c r="B144" s="102">
        <v>3</v>
      </c>
      <c r="C144" s="102">
        <v>3</v>
      </c>
      <c r="D144" s="54">
        <v>766040</v>
      </c>
      <c r="E144" s="84" t="s">
        <v>127</v>
      </c>
      <c r="F144" s="105">
        <v>8270</v>
      </c>
      <c r="G144" s="106">
        <v>1212</v>
      </c>
      <c r="H144" s="106">
        <v>1213</v>
      </c>
      <c r="I144" s="106">
        <v>1532</v>
      </c>
      <c r="J144" s="106">
        <v>1570</v>
      </c>
      <c r="K144" s="106">
        <v>1578</v>
      </c>
      <c r="L144" s="107">
        <v>1165</v>
      </c>
      <c r="M144" s="106">
        <v>2425</v>
      </c>
      <c r="N144" s="106">
        <v>3957</v>
      </c>
      <c r="O144" s="107">
        <v>4313</v>
      </c>
      <c r="P144" s="106">
        <v>4218</v>
      </c>
      <c r="Q144" s="107">
        <v>4052</v>
      </c>
      <c r="R144" s="106">
        <v>775</v>
      </c>
      <c r="S144" s="107">
        <v>757</v>
      </c>
      <c r="T144" s="106">
        <v>2216</v>
      </c>
      <c r="U144" s="107">
        <v>2097</v>
      </c>
      <c r="V144" s="106">
        <v>2991</v>
      </c>
      <c r="W144" s="107">
        <v>2854</v>
      </c>
      <c r="X144" s="106">
        <v>5845</v>
      </c>
      <c r="Y144" s="106">
        <v>1532</v>
      </c>
      <c r="Z144" s="107">
        <v>4313</v>
      </c>
      <c r="AA144" s="21"/>
    </row>
    <row r="145" spans="1:27">
      <c r="A145" s="101">
        <v>5</v>
      </c>
      <c r="B145" s="102">
        <v>3</v>
      </c>
      <c r="C145" s="102">
        <v>3</v>
      </c>
      <c r="D145" s="54">
        <v>766044</v>
      </c>
      <c r="E145" s="84" t="s">
        <v>128</v>
      </c>
      <c r="F145" s="105">
        <v>8129</v>
      </c>
      <c r="G145" s="106">
        <v>1096</v>
      </c>
      <c r="H145" s="106">
        <v>1098</v>
      </c>
      <c r="I145" s="106">
        <v>1430</v>
      </c>
      <c r="J145" s="106">
        <v>1490</v>
      </c>
      <c r="K145" s="106">
        <v>1601</v>
      </c>
      <c r="L145" s="107">
        <v>1414</v>
      </c>
      <c r="M145" s="106">
        <v>2194</v>
      </c>
      <c r="N145" s="106">
        <v>3624</v>
      </c>
      <c r="O145" s="107">
        <v>4505</v>
      </c>
      <c r="P145" s="106">
        <v>4165</v>
      </c>
      <c r="Q145" s="107">
        <v>3964</v>
      </c>
      <c r="R145" s="106">
        <v>723</v>
      </c>
      <c r="S145" s="107">
        <v>707</v>
      </c>
      <c r="T145" s="106">
        <v>2310</v>
      </c>
      <c r="U145" s="107">
        <v>2195</v>
      </c>
      <c r="V145" s="106">
        <v>3033</v>
      </c>
      <c r="W145" s="107">
        <v>2902</v>
      </c>
      <c r="X145" s="106">
        <v>5935</v>
      </c>
      <c r="Y145" s="106">
        <v>1430</v>
      </c>
      <c r="Z145" s="107">
        <v>4505</v>
      </c>
      <c r="AA145" s="21"/>
    </row>
    <row r="146" spans="1:27">
      <c r="A146" s="101">
        <v>3</v>
      </c>
      <c r="B146" s="102">
        <v>4</v>
      </c>
      <c r="C146" s="102">
        <v>2</v>
      </c>
      <c r="D146" s="54">
        <v>770000</v>
      </c>
      <c r="E146" s="84" t="s">
        <v>273</v>
      </c>
      <c r="F146" s="105">
        <v>30581</v>
      </c>
      <c r="G146" s="106">
        <v>4103</v>
      </c>
      <c r="H146" s="106">
        <v>4057</v>
      </c>
      <c r="I146" s="106">
        <v>5372</v>
      </c>
      <c r="J146" s="106">
        <v>5766</v>
      </c>
      <c r="K146" s="106">
        <v>6327</v>
      </c>
      <c r="L146" s="107">
        <v>4956</v>
      </c>
      <c r="M146" s="106">
        <v>8160</v>
      </c>
      <c r="N146" s="106">
        <v>13532</v>
      </c>
      <c r="O146" s="107">
        <v>17049</v>
      </c>
      <c r="P146" s="106">
        <v>15759</v>
      </c>
      <c r="Q146" s="107">
        <v>14822</v>
      </c>
      <c r="R146" s="106">
        <v>2734</v>
      </c>
      <c r="S146" s="107">
        <v>2638</v>
      </c>
      <c r="T146" s="106">
        <v>8755</v>
      </c>
      <c r="U146" s="107">
        <v>8294</v>
      </c>
      <c r="V146" s="106">
        <v>11489</v>
      </c>
      <c r="W146" s="107">
        <v>10932</v>
      </c>
      <c r="X146" s="106">
        <v>22421</v>
      </c>
      <c r="Y146" s="106">
        <v>5372</v>
      </c>
      <c r="Z146" s="107">
        <v>17049</v>
      </c>
      <c r="AA146" s="21"/>
    </row>
    <row r="147" spans="1:27">
      <c r="A147" s="101">
        <v>5</v>
      </c>
      <c r="B147" s="102">
        <v>3</v>
      </c>
      <c r="C147" s="102">
        <v>3</v>
      </c>
      <c r="D147" s="54">
        <v>770004</v>
      </c>
      <c r="E147" s="84" t="s">
        <v>129</v>
      </c>
      <c r="F147" s="105">
        <v>9651</v>
      </c>
      <c r="G147" s="106">
        <v>1401</v>
      </c>
      <c r="H147" s="106">
        <v>1321</v>
      </c>
      <c r="I147" s="106">
        <v>1656</v>
      </c>
      <c r="J147" s="106">
        <v>1845</v>
      </c>
      <c r="K147" s="106">
        <v>1917</v>
      </c>
      <c r="L147" s="107">
        <v>1511</v>
      </c>
      <c r="M147" s="106">
        <v>2722</v>
      </c>
      <c r="N147" s="106">
        <v>4378</v>
      </c>
      <c r="O147" s="107">
        <v>5273</v>
      </c>
      <c r="P147" s="106">
        <v>5025</v>
      </c>
      <c r="Q147" s="107">
        <v>4626</v>
      </c>
      <c r="R147" s="106">
        <v>857</v>
      </c>
      <c r="S147" s="107">
        <v>799</v>
      </c>
      <c r="T147" s="106">
        <v>2787</v>
      </c>
      <c r="U147" s="107">
        <v>2486</v>
      </c>
      <c r="V147" s="106">
        <v>3644</v>
      </c>
      <c r="W147" s="107">
        <v>3285</v>
      </c>
      <c r="X147" s="106">
        <v>6929</v>
      </c>
      <c r="Y147" s="106">
        <v>1656</v>
      </c>
      <c r="Z147" s="107">
        <v>5273</v>
      </c>
      <c r="AA147" s="21"/>
    </row>
    <row r="148" spans="1:27">
      <c r="A148" s="101">
        <v>7</v>
      </c>
      <c r="B148" s="102">
        <v>1</v>
      </c>
      <c r="C148" s="102">
        <v>4</v>
      </c>
      <c r="D148" s="54">
        <v>770024</v>
      </c>
      <c r="E148" s="84" t="s">
        <v>130</v>
      </c>
      <c r="F148" s="105">
        <v>17149</v>
      </c>
      <c r="G148" s="106">
        <v>2480</v>
      </c>
      <c r="H148" s="106">
        <v>2349</v>
      </c>
      <c r="I148" s="106">
        <v>3099</v>
      </c>
      <c r="J148" s="106">
        <v>3147</v>
      </c>
      <c r="K148" s="106">
        <v>3293</v>
      </c>
      <c r="L148" s="107">
        <v>2781</v>
      </c>
      <c r="M148" s="106">
        <v>4829</v>
      </c>
      <c r="N148" s="106">
        <v>7928</v>
      </c>
      <c r="O148" s="107">
        <v>9221</v>
      </c>
      <c r="P148" s="106">
        <v>9004</v>
      </c>
      <c r="Q148" s="107">
        <v>8145</v>
      </c>
      <c r="R148" s="106">
        <v>1604</v>
      </c>
      <c r="S148" s="107">
        <v>1495</v>
      </c>
      <c r="T148" s="106">
        <v>4898</v>
      </c>
      <c r="U148" s="107">
        <v>4323</v>
      </c>
      <c r="V148" s="106">
        <v>6502</v>
      </c>
      <c r="W148" s="107">
        <v>5818</v>
      </c>
      <c r="X148" s="106">
        <v>12320</v>
      </c>
      <c r="Y148" s="106">
        <v>3099</v>
      </c>
      <c r="Z148" s="107">
        <v>9221</v>
      </c>
      <c r="AA148" s="21"/>
    </row>
    <row r="149" spans="1:27">
      <c r="A149" s="101">
        <v>6</v>
      </c>
      <c r="B149" s="102">
        <v>4</v>
      </c>
      <c r="C149" s="102">
        <v>3</v>
      </c>
      <c r="D149" s="54">
        <v>770032</v>
      </c>
      <c r="E149" s="84" t="s">
        <v>131</v>
      </c>
      <c r="F149" s="105">
        <v>7363</v>
      </c>
      <c r="G149" s="106">
        <v>964</v>
      </c>
      <c r="H149" s="106">
        <v>980</v>
      </c>
      <c r="I149" s="106">
        <v>1298</v>
      </c>
      <c r="J149" s="106">
        <v>1473</v>
      </c>
      <c r="K149" s="106">
        <v>1490</v>
      </c>
      <c r="L149" s="107">
        <v>1158</v>
      </c>
      <c r="M149" s="106">
        <v>1944</v>
      </c>
      <c r="N149" s="106">
        <v>3242</v>
      </c>
      <c r="O149" s="107">
        <v>4121</v>
      </c>
      <c r="P149" s="106">
        <v>3761</v>
      </c>
      <c r="Q149" s="107">
        <v>3602</v>
      </c>
      <c r="R149" s="106">
        <v>644</v>
      </c>
      <c r="S149" s="107">
        <v>654</v>
      </c>
      <c r="T149" s="106">
        <v>2111</v>
      </c>
      <c r="U149" s="107">
        <v>2010</v>
      </c>
      <c r="V149" s="106">
        <v>2755</v>
      </c>
      <c r="W149" s="107">
        <v>2664</v>
      </c>
      <c r="X149" s="106">
        <v>5419</v>
      </c>
      <c r="Y149" s="106">
        <v>1298</v>
      </c>
      <c r="Z149" s="107">
        <v>4121</v>
      </c>
      <c r="AA149" s="21"/>
    </row>
    <row r="150" spans="1:27">
      <c r="A150" s="101">
        <v>3</v>
      </c>
      <c r="B150" s="102">
        <v>4</v>
      </c>
      <c r="C150" s="102">
        <v>2</v>
      </c>
      <c r="D150" s="54">
        <v>774000</v>
      </c>
      <c r="E150" s="84" t="s">
        <v>274</v>
      </c>
      <c r="F150" s="105">
        <v>34765</v>
      </c>
      <c r="G150" s="106">
        <v>4776</v>
      </c>
      <c r="H150" s="106">
        <v>4748</v>
      </c>
      <c r="I150" s="106">
        <v>6249</v>
      </c>
      <c r="J150" s="106">
        <v>6440</v>
      </c>
      <c r="K150" s="106">
        <v>6920</v>
      </c>
      <c r="L150" s="107">
        <v>5632</v>
      </c>
      <c r="M150" s="106">
        <v>9524</v>
      </c>
      <c r="N150" s="106">
        <v>15773</v>
      </c>
      <c r="O150" s="107">
        <v>18992</v>
      </c>
      <c r="P150" s="106">
        <v>18068</v>
      </c>
      <c r="Q150" s="107">
        <v>16697</v>
      </c>
      <c r="R150" s="106">
        <v>3224</v>
      </c>
      <c r="S150" s="107">
        <v>3025</v>
      </c>
      <c r="T150" s="106">
        <v>9941</v>
      </c>
      <c r="U150" s="107">
        <v>9051</v>
      </c>
      <c r="V150" s="106">
        <v>13165</v>
      </c>
      <c r="W150" s="107">
        <v>12076</v>
      </c>
      <c r="X150" s="106">
        <v>25241</v>
      </c>
      <c r="Y150" s="106">
        <v>6249</v>
      </c>
      <c r="Z150" s="107">
        <v>18992</v>
      </c>
      <c r="AA150" s="21"/>
    </row>
    <row r="151" spans="1:27">
      <c r="A151" s="101">
        <v>8</v>
      </c>
      <c r="B151" s="102">
        <v>2</v>
      </c>
      <c r="C151" s="102">
        <v>4</v>
      </c>
      <c r="D151" s="97">
        <v>774032</v>
      </c>
      <c r="E151" s="83" t="s">
        <v>132</v>
      </c>
      <c r="F151" s="105">
        <v>31004</v>
      </c>
      <c r="G151" s="106">
        <v>4540</v>
      </c>
      <c r="H151" s="106">
        <v>4407</v>
      </c>
      <c r="I151" s="106">
        <v>5352</v>
      </c>
      <c r="J151" s="106">
        <v>5313</v>
      </c>
      <c r="K151" s="106">
        <v>5648</v>
      </c>
      <c r="L151" s="107">
        <v>5744</v>
      </c>
      <c r="M151" s="106">
        <v>8947</v>
      </c>
      <c r="N151" s="106">
        <v>14299</v>
      </c>
      <c r="O151" s="107">
        <v>16705</v>
      </c>
      <c r="P151" s="106">
        <v>15963</v>
      </c>
      <c r="Q151" s="107">
        <v>15041</v>
      </c>
      <c r="R151" s="106">
        <v>2690</v>
      </c>
      <c r="S151" s="107">
        <v>2662</v>
      </c>
      <c r="T151" s="106">
        <v>8666</v>
      </c>
      <c r="U151" s="107">
        <v>8039</v>
      </c>
      <c r="V151" s="106">
        <v>11356</v>
      </c>
      <c r="W151" s="107">
        <v>10701</v>
      </c>
      <c r="X151" s="106">
        <v>22057</v>
      </c>
      <c r="Y151" s="106">
        <v>5352</v>
      </c>
      <c r="Z151" s="107">
        <v>16705</v>
      </c>
      <c r="AA151" s="21"/>
    </row>
    <row r="152" spans="1:27">
      <c r="A152" s="101">
        <v>1</v>
      </c>
      <c r="B152" s="102">
        <v>1</v>
      </c>
      <c r="C152" s="102">
        <v>1</v>
      </c>
      <c r="D152" s="97">
        <v>911000</v>
      </c>
      <c r="E152" s="83" t="s">
        <v>133</v>
      </c>
      <c r="F152" s="105">
        <v>64940</v>
      </c>
      <c r="G152" s="106">
        <v>9767</v>
      </c>
      <c r="H152" s="106">
        <v>8997</v>
      </c>
      <c r="I152" s="106">
        <v>11271</v>
      </c>
      <c r="J152" s="106">
        <v>11360</v>
      </c>
      <c r="K152" s="106">
        <v>11983</v>
      </c>
      <c r="L152" s="107">
        <v>11562</v>
      </c>
      <c r="M152" s="106">
        <v>18764</v>
      </c>
      <c r="N152" s="106">
        <v>30035</v>
      </c>
      <c r="O152" s="107">
        <v>34905</v>
      </c>
      <c r="P152" s="106">
        <v>33590</v>
      </c>
      <c r="Q152" s="107">
        <v>31350</v>
      </c>
      <c r="R152" s="106">
        <v>5895</v>
      </c>
      <c r="S152" s="107">
        <v>5376</v>
      </c>
      <c r="T152" s="106">
        <v>18063</v>
      </c>
      <c r="U152" s="107">
        <v>16842</v>
      </c>
      <c r="V152" s="106">
        <v>23958</v>
      </c>
      <c r="W152" s="107">
        <v>22218</v>
      </c>
      <c r="X152" s="106">
        <v>46176</v>
      </c>
      <c r="Y152" s="106">
        <v>11271</v>
      </c>
      <c r="Z152" s="107">
        <v>34905</v>
      </c>
      <c r="AA152" s="21"/>
    </row>
    <row r="153" spans="1:27">
      <c r="A153" s="101">
        <v>1</v>
      </c>
      <c r="B153" s="102">
        <v>1</v>
      </c>
      <c r="C153" s="102">
        <v>1</v>
      </c>
      <c r="D153" s="97">
        <v>913000</v>
      </c>
      <c r="E153" s="83" t="s">
        <v>134</v>
      </c>
      <c r="F153" s="105">
        <v>114387</v>
      </c>
      <c r="G153" s="106">
        <v>17540</v>
      </c>
      <c r="H153" s="106">
        <v>16302</v>
      </c>
      <c r="I153" s="106">
        <v>20060</v>
      </c>
      <c r="J153" s="106">
        <v>20400</v>
      </c>
      <c r="K153" s="106">
        <v>21225</v>
      </c>
      <c r="L153" s="107">
        <v>18860</v>
      </c>
      <c r="M153" s="106">
        <v>33842</v>
      </c>
      <c r="N153" s="106">
        <v>53902</v>
      </c>
      <c r="O153" s="107">
        <v>60485</v>
      </c>
      <c r="P153" s="106">
        <v>58777</v>
      </c>
      <c r="Q153" s="107">
        <v>55610</v>
      </c>
      <c r="R153" s="106">
        <v>10153</v>
      </c>
      <c r="S153" s="107">
        <v>9907</v>
      </c>
      <c r="T153" s="106">
        <v>31471</v>
      </c>
      <c r="U153" s="107">
        <v>29014</v>
      </c>
      <c r="V153" s="106">
        <v>41624</v>
      </c>
      <c r="W153" s="107">
        <v>38921</v>
      </c>
      <c r="X153" s="106">
        <v>80545</v>
      </c>
      <c r="Y153" s="106">
        <v>20060</v>
      </c>
      <c r="Z153" s="107">
        <v>60485</v>
      </c>
      <c r="AA153" s="21"/>
    </row>
    <row r="154" spans="1:27">
      <c r="A154" s="101">
        <v>1</v>
      </c>
      <c r="B154" s="102">
        <v>1</v>
      </c>
      <c r="C154" s="102">
        <v>1</v>
      </c>
      <c r="D154" s="97">
        <v>914000</v>
      </c>
      <c r="E154" s="83" t="s">
        <v>135</v>
      </c>
      <c r="F154" s="105">
        <v>38913</v>
      </c>
      <c r="G154" s="106">
        <v>5718</v>
      </c>
      <c r="H154" s="106">
        <v>5429</v>
      </c>
      <c r="I154" s="106">
        <v>6881</v>
      </c>
      <c r="J154" s="106">
        <v>7043</v>
      </c>
      <c r="K154" s="106">
        <v>7633</v>
      </c>
      <c r="L154" s="107">
        <v>6209</v>
      </c>
      <c r="M154" s="106">
        <v>11147</v>
      </c>
      <c r="N154" s="106">
        <v>18028</v>
      </c>
      <c r="O154" s="107">
        <v>20885</v>
      </c>
      <c r="P154" s="106">
        <v>20077</v>
      </c>
      <c r="Q154" s="107">
        <v>18836</v>
      </c>
      <c r="R154" s="106">
        <v>3544</v>
      </c>
      <c r="S154" s="107">
        <v>3337</v>
      </c>
      <c r="T154" s="106">
        <v>10772</v>
      </c>
      <c r="U154" s="107">
        <v>10113</v>
      </c>
      <c r="V154" s="106">
        <v>14316</v>
      </c>
      <c r="W154" s="107">
        <v>13450</v>
      </c>
      <c r="X154" s="106">
        <v>27766</v>
      </c>
      <c r="Y154" s="106">
        <v>6881</v>
      </c>
      <c r="Z154" s="107">
        <v>20885</v>
      </c>
      <c r="AA154" s="21"/>
    </row>
    <row r="155" spans="1:27">
      <c r="A155" s="101">
        <v>1</v>
      </c>
      <c r="B155" s="102">
        <v>1</v>
      </c>
      <c r="C155" s="102">
        <v>1</v>
      </c>
      <c r="D155" s="97">
        <v>915000</v>
      </c>
      <c r="E155" s="83" t="s">
        <v>136</v>
      </c>
      <c r="F155" s="105">
        <v>37665</v>
      </c>
      <c r="G155" s="106">
        <v>5176</v>
      </c>
      <c r="H155" s="106">
        <v>5146</v>
      </c>
      <c r="I155" s="106">
        <v>6559</v>
      </c>
      <c r="J155" s="106">
        <v>6970</v>
      </c>
      <c r="K155" s="106">
        <v>7455</v>
      </c>
      <c r="L155" s="107">
        <v>6359</v>
      </c>
      <c r="M155" s="106">
        <v>10322</v>
      </c>
      <c r="N155" s="106">
        <v>16881</v>
      </c>
      <c r="O155" s="107">
        <v>20784</v>
      </c>
      <c r="P155" s="106">
        <v>19334</v>
      </c>
      <c r="Q155" s="107">
        <v>18331</v>
      </c>
      <c r="R155" s="106">
        <v>3374</v>
      </c>
      <c r="S155" s="107">
        <v>3185</v>
      </c>
      <c r="T155" s="106">
        <v>10766</v>
      </c>
      <c r="U155" s="107">
        <v>10018</v>
      </c>
      <c r="V155" s="106">
        <v>14140</v>
      </c>
      <c r="W155" s="107">
        <v>13203</v>
      </c>
      <c r="X155" s="106">
        <v>27343</v>
      </c>
      <c r="Y155" s="106">
        <v>6559</v>
      </c>
      <c r="Z155" s="107">
        <v>20784</v>
      </c>
      <c r="AA155" s="21"/>
    </row>
    <row r="156" spans="1:27">
      <c r="A156" s="101">
        <v>1</v>
      </c>
      <c r="B156" s="102">
        <v>1</v>
      </c>
      <c r="C156" s="102">
        <v>1</v>
      </c>
      <c r="D156" s="54">
        <v>916000</v>
      </c>
      <c r="E156" s="84" t="s">
        <v>137</v>
      </c>
      <c r="F156" s="105">
        <v>30482</v>
      </c>
      <c r="G156" s="106">
        <v>4381</v>
      </c>
      <c r="H156" s="106">
        <v>4208</v>
      </c>
      <c r="I156" s="106">
        <v>5286</v>
      </c>
      <c r="J156" s="106">
        <v>5334</v>
      </c>
      <c r="K156" s="106">
        <v>6029</v>
      </c>
      <c r="L156" s="107">
        <v>5244</v>
      </c>
      <c r="M156" s="106">
        <v>8589</v>
      </c>
      <c r="N156" s="106">
        <v>13875</v>
      </c>
      <c r="O156" s="107">
        <v>16607</v>
      </c>
      <c r="P156" s="106">
        <v>15690</v>
      </c>
      <c r="Q156" s="107">
        <v>14792</v>
      </c>
      <c r="R156" s="106">
        <v>2664</v>
      </c>
      <c r="S156" s="107">
        <v>2622</v>
      </c>
      <c r="T156" s="106">
        <v>8590</v>
      </c>
      <c r="U156" s="107">
        <v>8017</v>
      </c>
      <c r="V156" s="106">
        <v>11254</v>
      </c>
      <c r="W156" s="107">
        <v>10639</v>
      </c>
      <c r="X156" s="106">
        <v>21893</v>
      </c>
      <c r="Y156" s="106">
        <v>5286</v>
      </c>
      <c r="Z156" s="107">
        <v>16607</v>
      </c>
      <c r="AA156" s="21"/>
    </row>
    <row r="157" spans="1:27">
      <c r="A157" s="101">
        <v>5</v>
      </c>
      <c r="B157" s="102">
        <v>3</v>
      </c>
      <c r="C157" s="102">
        <v>3</v>
      </c>
      <c r="D157" s="54">
        <v>954008</v>
      </c>
      <c r="E157" s="84" t="s">
        <v>138</v>
      </c>
      <c r="F157" s="105">
        <v>7507</v>
      </c>
      <c r="G157" s="106">
        <v>1120</v>
      </c>
      <c r="H157" s="106">
        <v>1029</v>
      </c>
      <c r="I157" s="106">
        <v>1314</v>
      </c>
      <c r="J157" s="106">
        <v>1336</v>
      </c>
      <c r="K157" s="106">
        <v>1505</v>
      </c>
      <c r="L157" s="107">
        <v>1203</v>
      </c>
      <c r="M157" s="106">
        <v>2149</v>
      </c>
      <c r="N157" s="106">
        <v>3463</v>
      </c>
      <c r="O157" s="107">
        <v>4044</v>
      </c>
      <c r="P157" s="106">
        <v>3860</v>
      </c>
      <c r="Q157" s="107">
        <v>3647</v>
      </c>
      <c r="R157" s="106">
        <v>665</v>
      </c>
      <c r="S157" s="107">
        <v>649</v>
      </c>
      <c r="T157" s="106">
        <v>2081</v>
      </c>
      <c r="U157" s="107">
        <v>1963</v>
      </c>
      <c r="V157" s="106">
        <v>2746</v>
      </c>
      <c r="W157" s="107">
        <v>2612</v>
      </c>
      <c r="X157" s="106">
        <v>5358</v>
      </c>
      <c r="Y157" s="106">
        <v>1314</v>
      </c>
      <c r="Z157" s="107">
        <v>4044</v>
      </c>
      <c r="AA157" s="21"/>
    </row>
    <row r="158" spans="1:27">
      <c r="A158" s="101">
        <v>4</v>
      </c>
      <c r="B158" s="102">
        <v>2</v>
      </c>
      <c r="C158" s="102">
        <v>3</v>
      </c>
      <c r="D158" s="54">
        <v>954012</v>
      </c>
      <c r="E158" s="84" t="s">
        <v>139</v>
      </c>
      <c r="F158" s="105">
        <v>5603</v>
      </c>
      <c r="G158" s="106">
        <v>832</v>
      </c>
      <c r="H158" s="106">
        <v>794</v>
      </c>
      <c r="I158" s="106">
        <v>940</v>
      </c>
      <c r="J158" s="106">
        <v>1009</v>
      </c>
      <c r="K158" s="106">
        <v>1092</v>
      </c>
      <c r="L158" s="107">
        <v>936</v>
      </c>
      <c r="M158" s="106">
        <v>1626</v>
      </c>
      <c r="N158" s="106">
        <v>2566</v>
      </c>
      <c r="O158" s="107">
        <v>3037</v>
      </c>
      <c r="P158" s="106">
        <v>2865</v>
      </c>
      <c r="Q158" s="107">
        <v>2738</v>
      </c>
      <c r="R158" s="106">
        <v>484</v>
      </c>
      <c r="S158" s="107">
        <v>456</v>
      </c>
      <c r="T158" s="106">
        <v>1571</v>
      </c>
      <c r="U158" s="107">
        <v>1466</v>
      </c>
      <c r="V158" s="106">
        <v>2055</v>
      </c>
      <c r="W158" s="107">
        <v>1922</v>
      </c>
      <c r="X158" s="106">
        <v>3977</v>
      </c>
      <c r="Y158" s="106">
        <v>940</v>
      </c>
      <c r="Z158" s="107">
        <v>3037</v>
      </c>
      <c r="AA158" s="21"/>
    </row>
    <row r="159" spans="1:27">
      <c r="A159" s="101">
        <v>9</v>
      </c>
      <c r="B159" s="102">
        <v>3</v>
      </c>
      <c r="C159" s="102">
        <v>4</v>
      </c>
      <c r="D159" s="54">
        <v>954016</v>
      </c>
      <c r="E159" s="84" t="s">
        <v>140</v>
      </c>
      <c r="F159" s="105">
        <v>9667</v>
      </c>
      <c r="G159" s="106">
        <v>1413</v>
      </c>
      <c r="H159" s="106">
        <v>1437</v>
      </c>
      <c r="I159" s="106">
        <v>1734</v>
      </c>
      <c r="J159" s="106">
        <v>1737</v>
      </c>
      <c r="K159" s="106">
        <v>1826</v>
      </c>
      <c r="L159" s="107">
        <v>1520</v>
      </c>
      <c r="M159" s="106">
        <v>2850</v>
      </c>
      <c r="N159" s="106">
        <v>4584</v>
      </c>
      <c r="O159" s="107">
        <v>5083</v>
      </c>
      <c r="P159" s="106">
        <v>5075</v>
      </c>
      <c r="Q159" s="107">
        <v>4592</v>
      </c>
      <c r="R159" s="106">
        <v>909</v>
      </c>
      <c r="S159" s="107">
        <v>825</v>
      </c>
      <c r="T159" s="106">
        <v>2635</v>
      </c>
      <c r="U159" s="107">
        <v>2448</v>
      </c>
      <c r="V159" s="106">
        <v>3544</v>
      </c>
      <c r="W159" s="107">
        <v>3273</v>
      </c>
      <c r="X159" s="106">
        <v>6817</v>
      </c>
      <c r="Y159" s="106">
        <v>1734</v>
      </c>
      <c r="Z159" s="107">
        <v>5083</v>
      </c>
      <c r="AA159" s="21"/>
    </row>
    <row r="160" spans="1:27">
      <c r="A160" s="101">
        <v>6</v>
      </c>
      <c r="B160" s="102">
        <v>4</v>
      </c>
      <c r="C160" s="102">
        <v>3</v>
      </c>
      <c r="D160" s="54">
        <v>954020</v>
      </c>
      <c r="E160" s="84" t="s">
        <v>141</v>
      </c>
      <c r="F160" s="105">
        <v>3953</v>
      </c>
      <c r="G160" s="106">
        <v>593</v>
      </c>
      <c r="H160" s="106">
        <v>537</v>
      </c>
      <c r="I160" s="106">
        <v>686</v>
      </c>
      <c r="J160" s="106">
        <v>710</v>
      </c>
      <c r="K160" s="106">
        <v>809</v>
      </c>
      <c r="L160" s="107">
        <v>618</v>
      </c>
      <c r="M160" s="106">
        <v>1130</v>
      </c>
      <c r="N160" s="106">
        <v>1816</v>
      </c>
      <c r="O160" s="107">
        <v>2137</v>
      </c>
      <c r="P160" s="106">
        <v>2030</v>
      </c>
      <c r="Q160" s="107">
        <v>1923</v>
      </c>
      <c r="R160" s="106">
        <v>359</v>
      </c>
      <c r="S160" s="107">
        <v>327</v>
      </c>
      <c r="T160" s="106">
        <v>1103</v>
      </c>
      <c r="U160" s="107">
        <v>1034</v>
      </c>
      <c r="V160" s="106">
        <v>1462</v>
      </c>
      <c r="W160" s="107">
        <v>1361</v>
      </c>
      <c r="X160" s="106">
        <v>2823</v>
      </c>
      <c r="Y160" s="106">
        <v>686</v>
      </c>
      <c r="Z160" s="107">
        <v>2137</v>
      </c>
      <c r="AA160" s="21"/>
    </row>
    <row r="161" spans="1:27">
      <c r="A161" s="101">
        <v>4</v>
      </c>
      <c r="B161" s="102">
        <v>2</v>
      </c>
      <c r="C161" s="102">
        <v>3</v>
      </c>
      <c r="D161" s="54">
        <v>954024</v>
      </c>
      <c r="E161" s="84" t="s">
        <v>142</v>
      </c>
      <c r="F161" s="105">
        <v>5462</v>
      </c>
      <c r="G161" s="106">
        <v>825</v>
      </c>
      <c r="H161" s="106">
        <v>811</v>
      </c>
      <c r="I161" s="106">
        <v>989</v>
      </c>
      <c r="J161" s="106">
        <v>1013</v>
      </c>
      <c r="K161" s="106">
        <v>1043</v>
      </c>
      <c r="L161" s="107">
        <v>781</v>
      </c>
      <c r="M161" s="106">
        <v>1636</v>
      </c>
      <c r="N161" s="106">
        <v>2625</v>
      </c>
      <c r="O161" s="107">
        <v>2837</v>
      </c>
      <c r="P161" s="106">
        <v>2831</v>
      </c>
      <c r="Q161" s="107">
        <v>2631</v>
      </c>
      <c r="R161" s="106">
        <v>526</v>
      </c>
      <c r="S161" s="107">
        <v>463</v>
      </c>
      <c r="T161" s="106">
        <v>1486</v>
      </c>
      <c r="U161" s="107">
        <v>1351</v>
      </c>
      <c r="V161" s="106">
        <v>2012</v>
      </c>
      <c r="W161" s="107">
        <v>1814</v>
      </c>
      <c r="X161" s="106">
        <v>3826</v>
      </c>
      <c r="Y161" s="106">
        <v>989</v>
      </c>
      <c r="Z161" s="107">
        <v>2837</v>
      </c>
      <c r="AA161" s="21"/>
    </row>
    <row r="162" spans="1:27">
      <c r="A162" s="101">
        <v>6</v>
      </c>
      <c r="B162" s="102">
        <v>4</v>
      </c>
      <c r="C162" s="102">
        <v>3</v>
      </c>
      <c r="D162" s="54">
        <v>954028</v>
      </c>
      <c r="E162" s="84" t="s">
        <v>143</v>
      </c>
      <c r="F162" s="105">
        <v>4374</v>
      </c>
      <c r="G162" s="106">
        <v>606</v>
      </c>
      <c r="H162" s="106">
        <v>557</v>
      </c>
      <c r="I162" s="106">
        <v>776</v>
      </c>
      <c r="J162" s="106">
        <v>787</v>
      </c>
      <c r="K162" s="106">
        <v>902</v>
      </c>
      <c r="L162" s="107">
        <v>746</v>
      </c>
      <c r="M162" s="106">
        <v>1163</v>
      </c>
      <c r="N162" s="106">
        <v>1939</v>
      </c>
      <c r="O162" s="107">
        <v>2435</v>
      </c>
      <c r="P162" s="106">
        <v>2284</v>
      </c>
      <c r="Q162" s="107">
        <v>2090</v>
      </c>
      <c r="R162" s="106">
        <v>393</v>
      </c>
      <c r="S162" s="107">
        <v>383</v>
      </c>
      <c r="T162" s="106">
        <v>1272</v>
      </c>
      <c r="U162" s="107">
        <v>1163</v>
      </c>
      <c r="V162" s="106">
        <v>1665</v>
      </c>
      <c r="W162" s="107">
        <v>1546</v>
      </c>
      <c r="X162" s="106">
        <v>3211</v>
      </c>
      <c r="Y162" s="106">
        <v>776</v>
      </c>
      <c r="Z162" s="107">
        <v>2435</v>
      </c>
      <c r="AA162" s="21"/>
    </row>
    <row r="163" spans="1:27">
      <c r="A163" s="101">
        <v>6</v>
      </c>
      <c r="B163" s="102">
        <v>4</v>
      </c>
      <c r="C163" s="102">
        <v>3</v>
      </c>
      <c r="D163" s="54">
        <v>954032</v>
      </c>
      <c r="E163" s="84" t="s">
        <v>144</v>
      </c>
      <c r="F163" s="105">
        <v>5150</v>
      </c>
      <c r="G163" s="106">
        <v>701</v>
      </c>
      <c r="H163" s="106">
        <v>687</v>
      </c>
      <c r="I163" s="106">
        <v>890</v>
      </c>
      <c r="J163" s="106">
        <v>966</v>
      </c>
      <c r="K163" s="106">
        <v>1052</v>
      </c>
      <c r="L163" s="107">
        <v>854</v>
      </c>
      <c r="M163" s="106">
        <v>1388</v>
      </c>
      <c r="N163" s="106">
        <v>2278</v>
      </c>
      <c r="O163" s="107">
        <v>2872</v>
      </c>
      <c r="P163" s="106">
        <v>2698</v>
      </c>
      <c r="Q163" s="107">
        <v>2452</v>
      </c>
      <c r="R163" s="106">
        <v>452</v>
      </c>
      <c r="S163" s="107">
        <v>438</v>
      </c>
      <c r="T163" s="106">
        <v>1552</v>
      </c>
      <c r="U163" s="107">
        <v>1320</v>
      </c>
      <c r="V163" s="106">
        <v>2004</v>
      </c>
      <c r="W163" s="107">
        <v>1758</v>
      </c>
      <c r="X163" s="106">
        <v>3762</v>
      </c>
      <c r="Y163" s="106">
        <v>890</v>
      </c>
      <c r="Z163" s="107">
        <v>2872</v>
      </c>
      <c r="AA163" s="21"/>
    </row>
    <row r="164" spans="1:27">
      <c r="A164" s="101">
        <v>8</v>
      </c>
      <c r="B164" s="102">
        <v>2</v>
      </c>
      <c r="C164" s="102">
        <v>4</v>
      </c>
      <c r="D164" s="54">
        <v>954036</v>
      </c>
      <c r="E164" s="84" t="s">
        <v>145</v>
      </c>
      <c r="F164" s="105">
        <v>17711</v>
      </c>
      <c r="G164" s="106">
        <v>2639</v>
      </c>
      <c r="H164" s="106">
        <v>2464</v>
      </c>
      <c r="I164" s="106">
        <v>3139</v>
      </c>
      <c r="J164" s="106">
        <v>3187</v>
      </c>
      <c r="K164" s="106">
        <v>3349</v>
      </c>
      <c r="L164" s="107">
        <v>2933</v>
      </c>
      <c r="M164" s="106">
        <v>5103</v>
      </c>
      <c r="N164" s="106">
        <v>8242</v>
      </c>
      <c r="O164" s="107">
        <v>9469</v>
      </c>
      <c r="P164" s="106">
        <v>9093</v>
      </c>
      <c r="Q164" s="107">
        <v>8618</v>
      </c>
      <c r="R164" s="106">
        <v>1578</v>
      </c>
      <c r="S164" s="107">
        <v>1561</v>
      </c>
      <c r="T164" s="106">
        <v>4867</v>
      </c>
      <c r="U164" s="107">
        <v>4602</v>
      </c>
      <c r="V164" s="106">
        <v>6445</v>
      </c>
      <c r="W164" s="107">
        <v>6163</v>
      </c>
      <c r="X164" s="106">
        <v>12608</v>
      </c>
      <c r="Y164" s="106">
        <v>3139</v>
      </c>
      <c r="Z164" s="107">
        <v>9469</v>
      </c>
      <c r="AA164" s="21"/>
    </row>
    <row r="165" spans="1:27">
      <c r="A165" s="101">
        <v>3</v>
      </c>
      <c r="B165" s="102">
        <v>4</v>
      </c>
      <c r="C165" s="102">
        <v>2</v>
      </c>
      <c r="D165" s="54">
        <v>958000</v>
      </c>
      <c r="E165" s="84" t="s">
        <v>275</v>
      </c>
      <c r="F165" s="105">
        <v>26434</v>
      </c>
      <c r="G165" s="106">
        <v>3475</v>
      </c>
      <c r="H165" s="106">
        <v>3310</v>
      </c>
      <c r="I165" s="106">
        <v>4438</v>
      </c>
      <c r="J165" s="106">
        <v>4999</v>
      </c>
      <c r="K165" s="106">
        <v>5688</v>
      </c>
      <c r="L165" s="107">
        <v>4524</v>
      </c>
      <c r="M165" s="106">
        <v>6785</v>
      </c>
      <c r="N165" s="106">
        <v>11223</v>
      </c>
      <c r="O165" s="107">
        <v>15211</v>
      </c>
      <c r="P165" s="106">
        <v>13753</v>
      </c>
      <c r="Q165" s="107">
        <v>12681</v>
      </c>
      <c r="R165" s="106">
        <v>2314</v>
      </c>
      <c r="S165" s="107">
        <v>2124</v>
      </c>
      <c r="T165" s="106">
        <v>7976</v>
      </c>
      <c r="U165" s="107">
        <v>7235</v>
      </c>
      <c r="V165" s="106">
        <v>10290</v>
      </c>
      <c r="W165" s="107">
        <v>9359</v>
      </c>
      <c r="X165" s="106">
        <v>19649</v>
      </c>
      <c r="Y165" s="106">
        <v>4438</v>
      </c>
      <c r="Z165" s="107">
        <v>15211</v>
      </c>
      <c r="AA165" s="21"/>
    </row>
    <row r="166" spans="1:27">
      <c r="A166" s="101">
        <v>9</v>
      </c>
      <c r="B166" s="102">
        <v>3</v>
      </c>
      <c r="C166" s="102">
        <v>4</v>
      </c>
      <c r="D166" s="54">
        <v>958004</v>
      </c>
      <c r="E166" s="84" t="s">
        <v>146</v>
      </c>
      <c r="F166" s="105">
        <v>14478</v>
      </c>
      <c r="G166" s="106">
        <v>2073</v>
      </c>
      <c r="H166" s="106">
        <v>1928</v>
      </c>
      <c r="I166" s="106">
        <v>2558</v>
      </c>
      <c r="J166" s="106">
        <v>2653</v>
      </c>
      <c r="K166" s="106">
        <v>3000</v>
      </c>
      <c r="L166" s="107">
        <v>2266</v>
      </c>
      <c r="M166" s="106">
        <v>4001</v>
      </c>
      <c r="N166" s="106">
        <v>6559</v>
      </c>
      <c r="O166" s="107">
        <v>7919</v>
      </c>
      <c r="P166" s="106">
        <v>7432</v>
      </c>
      <c r="Q166" s="107">
        <v>7046</v>
      </c>
      <c r="R166" s="106">
        <v>1300</v>
      </c>
      <c r="S166" s="107">
        <v>1258</v>
      </c>
      <c r="T166" s="106">
        <v>4094</v>
      </c>
      <c r="U166" s="107">
        <v>3825</v>
      </c>
      <c r="V166" s="106">
        <v>5394</v>
      </c>
      <c r="W166" s="107">
        <v>5083</v>
      </c>
      <c r="X166" s="106">
        <v>10477</v>
      </c>
      <c r="Y166" s="106">
        <v>2558</v>
      </c>
      <c r="Z166" s="107">
        <v>7919</v>
      </c>
      <c r="AA166" s="21"/>
    </row>
    <row r="167" spans="1:27">
      <c r="A167" s="101">
        <v>6</v>
      </c>
      <c r="B167" s="102">
        <v>4</v>
      </c>
      <c r="C167" s="102">
        <v>3</v>
      </c>
      <c r="D167" s="54">
        <v>958040</v>
      </c>
      <c r="E167" s="84" t="s">
        <v>147</v>
      </c>
      <c r="F167" s="105">
        <v>4990</v>
      </c>
      <c r="G167" s="106">
        <v>617</v>
      </c>
      <c r="H167" s="106">
        <v>594</v>
      </c>
      <c r="I167" s="106">
        <v>829</v>
      </c>
      <c r="J167" s="106">
        <v>988</v>
      </c>
      <c r="K167" s="106">
        <v>1091</v>
      </c>
      <c r="L167" s="107">
        <v>871</v>
      </c>
      <c r="M167" s="106">
        <v>1211</v>
      </c>
      <c r="N167" s="106">
        <v>2040</v>
      </c>
      <c r="O167" s="107">
        <v>2950</v>
      </c>
      <c r="P167" s="106">
        <v>2696</v>
      </c>
      <c r="Q167" s="107">
        <v>2294</v>
      </c>
      <c r="R167" s="106">
        <v>442</v>
      </c>
      <c r="S167" s="107">
        <v>387</v>
      </c>
      <c r="T167" s="106">
        <v>1652</v>
      </c>
      <c r="U167" s="107">
        <v>1298</v>
      </c>
      <c r="V167" s="106">
        <v>2094</v>
      </c>
      <c r="W167" s="107">
        <v>1685</v>
      </c>
      <c r="X167" s="106">
        <v>3779</v>
      </c>
      <c r="Y167" s="106">
        <v>829</v>
      </c>
      <c r="Z167" s="107">
        <v>2950</v>
      </c>
      <c r="AA167" s="21"/>
    </row>
    <row r="168" spans="1:27">
      <c r="A168" s="101">
        <v>6</v>
      </c>
      <c r="B168" s="102">
        <v>4</v>
      </c>
      <c r="C168" s="102">
        <v>3</v>
      </c>
      <c r="D168" s="54">
        <v>958044</v>
      </c>
      <c r="E168" s="84" t="s">
        <v>148</v>
      </c>
      <c r="F168" s="105">
        <v>5612</v>
      </c>
      <c r="G168" s="106">
        <v>769</v>
      </c>
      <c r="H168" s="106">
        <v>719</v>
      </c>
      <c r="I168" s="106">
        <v>911</v>
      </c>
      <c r="J168" s="106">
        <v>1078</v>
      </c>
      <c r="K168" s="106">
        <v>1214</v>
      </c>
      <c r="L168" s="107">
        <v>921</v>
      </c>
      <c r="M168" s="106">
        <v>1488</v>
      </c>
      <c r="N168" s="106">
        <v>2399</v>
      </c>
      <c r="O168" s="107">
        <v>3213</v>
      </c>
      <c r="P168" s="106">
        <v>2855</v>
      </c>
      <c r="Q168" s="107">
        <v>2757</v>
      </c>
      <c r="R168" s="106">
        <v>466</v>
      </c>
      <c r="S168" s="107">
        <v>445</v>
      </c>
      <c r="T168" s="106">
        <v>1668</v>
      </c>
      <c r="U168" s="107">
        <v>1545</v>
      </c>
      <c r="V168" s="106">
        <v>2134</v>
      </c>
      <c r="W168" s="107">
        <v>1990</v>
      </c>
      <c r="X168" s="106">
        <v>4124</v>
      </c>
      <c r="Y168" s="106">
        <v>911</v>
      </c>
      <c r="Z168" s="107">
        <v>3213</v>
      </c>
      <c r="AA168" s="21"/>
    </row>
    <row r="169" spans="1:27">
      <c r="A169" s="101">
        <v>3</v>
      </c>
      <c r="B169" s="102">
        <v>4</v>
      </c>
      <c r="C169" s="102">
        <v>2</v>
      </c>
      <c r="D169" s="54">
        <v>962000</v>
      </c>
      <c r="E169" s="84" t="s">
        <v>276</v>
      </c>
      <c r="F169" s="105">
        <v>20839</v>
      </c>
      <c r="G169" s="106">
        <v>2972</v>
      </c>
      <c r="H169" s="106">
        <v>2835</v>
      </c>
      <c r="I169" s="106">
        <v>3596</v>
      </c>
      <c r="J169" s="106">
        <v>3896</v>
      </c>
      <c r="K169" s="106">
        <v>4286</v>
      </c>
      <c r="L169" s="107">
        <v>3254</v>
      </c>
      <c r="M169" s="106">
        <v>5807</v>
      </c>
      <c r="N169" s="106">
        <v>9403</v>
      </c>
      <c r="O169" s="107">
        <v>11436</v>
      </c>
      <c r="P169" s="106">
        <v>10793</v>
      </c>
      <c r="Q169" s="107">
        <v>10046</v>
      </c>
      <c r="R169" s="106">
        <v>1867</v>
      </c>
      <c r="S169" s="107">
        <v>1729</v>
      </c>
      <c r="T169" s="106">
        <v>6007</v>
      </c>
      <c r="U169" s="107">
        <v>5429</v>
      </c>
      <c r="V169" s="106">
        <v>7874</v>
      </c>
      <c r="W169" s="107">
        <v>7158</v>
      </c>
      <c r="X169" s="106">
        <v>15032</v>
      </c>
      <c r="Y169" s="106">
        <v>3596</v>
      </c>
      <c r="Z169" s="107">
        <v>11436</v>
      </c>
      <c r="AA169" s="21"/>
    </row>
    <row r="170" spans="1:27">
      <c r="A170" s="101">
        <v>4</v>
      </c>
      <c r="B170" s="102">
        <v>2</v>
      </c>
      <c r="C170" s="102">
        <v>3</v>
      </c>
      <c r="D170" s="54">
        <v>962004</v>
      </c>
      <c r="E170" s="84" t="s">
        <v>149</v>
      </c>
      <c r="F170" s="105">
        <v>3114</v>
      </c>
      <c r="G170" s="106">
        <v>433</v>
      </c>
      <c r="H170" s="106">
        <v>407</v>
      </c>
      <c r="I170" s="106">
        <v>494</v>
      </c>
      <c r="J170" s="106">
        <v>577</v>
      </c>
      <c r="K170" s="106">
        <v>651</v>
      </c>
      <c r="L170" s="107">
        <v>552</v>
      </c>
      <c r="M170" s="106">
        <v>840</v>
      </c>
      <c r="N170" s="106">
        <v>1334</v>
      </c>
      <c r="O170" s="107">
        <v>1780</v>
      </c>
      <c r="P170" s="106">
        <v>1608</v>
      </c>
      <c r="Q170" s="107">
        <v>1506</v>
      </c>
      <c r="R170" s="106">
        <v>247</v>
      </c>
      <c r="S170" s="107">
        <v>247</v>
      </c>
      <c r="T170" s="106">
        <v>927</v>
      </c>
      <c r="U170" s="107">
        <v>853</v>
      </c>
      <c r="V170" s="106">
        <v>1174</v>
      </c>
      <c r="W170" s="107">
        <v>1100</v>
      </c>
      <c r="X170" s="106">
        <v>2274</v>
      </c>
      <c r="Y170" s="106">
        <v>494</v>
      </c>
      <c r="Z170" s="107">
        <v>1780</v>
      </c>
      <c r="AA170" s="21"/>
    </row>
    <row r="171" spans="1:27">
      <c r="A171" s="101">
        <v>4</v>
      </c>
      <c r="B171" s="102">
        <v>2</v>
      </c>
      <c r="C171" s="102">
        <v>3</v>
      </c>
      <c r="D171" s="54">
        <v>962016</v>
      </c>
      <c r="E171" s="84" t="s">
        <v>150</v>
      </c>
      <c r="F171" s="105">
        <v>6786</v>
      </c>
      <c r="G171" s="106">
        <v>931</v>
      </c>
      <c r="H171" s="106">
        <v>891</v>
      </c>
      <c r="I171" s="106">
        <v>1316</v>
      </c>
      <c r="J171" s="106">
        <v>1266</v>
      </c>
      <c r="K171" s="106">
        <v>1379</v>
      </c>
      <c r="L171" s="107">
        <v>1003</v>
      </c>
      <c r="M171" s="106">
        <v>1822</v>
      </c>
      <c r="N171" s="106">
        <v>3138</v>
      </c>
      <c r="O171" s="107">
        <v>3648</v>
      </c>
      <c r="P171" s="106">
        <v>3570</v>
      </c>
      <c r="Q171" s="107">
        <v>3216</v>
      </c>
      <c r="R171" s="106">
        <v>689</v>
      </c>
      <c r="S171" s="107">
        <v>627</v>
      </c>
      <c r="T171" s="106">
        <v>1897</v>
      </c>
      <c r="U171" s="107">
        <v>1751</v>
      </c>
      <c r="V171" s="106">
        <v>2586</v>
      </c>
      <c r="W171" s="107">
        <v>2378</v>
      </c>
      <c r="X171" s="106">
        <v>4964</v>
      </c>
      <c r="Y171" s="106">
        <v>1316</v>
      </c>
      <c r="Z171" s="107">
        <v>3648</v>
      </c>
      <c r="AA171" s="21"/>
    </row>
    <row r="172" spans="1:27">
      <c r="A172" s="101">
        <v>8</v>
      </c>
      <c r="B172" s="102">
        <v>2</v>
      </c>
      <c r="C172" s="102">
        <v>4</v>
      </c>
      <c r="D172" s="54">
        <v>962024</v>
      </c>
      <c r="E172" s="84" t="s">
        <v>151</v>
      </c>
      <c r="F172" s="105">
        <v>18235</v>
      </c>
      <c r="G172" s="106">
        <v>2520</v>
      </c>
      <c r="H172" s="106">
        <v>2361</v>
      </c>
      <c r="I172" s="106">
        <v>3209</v>
      </c>
      <c r="J172" s="106">
        <v>3427</v>
      </c>
      <c r="K172" s="106">
        <v>3710</v>
      </c>
      <c r="L172" s="107">
        <v>3008</v>
      </c>
      <c r="M172" s="106">
        <v>4881</v>
      </c>
      <c r="N172" s="106">
        <v>8090</v>
      </c>
      <c r="O172" s="107">
        <v>10145</v>
      </c>
      <c r="P172" s="106">
        <v>9454</v>
      </c>
      <c r="Q172" s="107">
        <v>8781</v>
      </c>
      <c r="R172" s="106">
        <v>1662</v>
      </c>
      <c r="S172" s="107">
        <v>1547</v>
      </c>
      <c r="T172" s="106">
        <v>5257</v>
      </c>
      <c r="U172" s="107">
        <v>4888</v>
      </c>
      <c r="V172" s="106">
        <v>6919</v>
      </c>
      <c r="W172" s="107">
        <v>6435</v>
      </c>
      <c r="X172" s="106">
        <v>13354</v>
      </c>
      <c r="Y172" s="106">
        <v>3209</v>
      </c>
      <c r="Z172" s="107">
        <v>10145</v>
      </c>
      <c r="AA172" s="21"/>
    </row>
    <row r="173" spans="1:27">
      <c r="A173" s="101">
        <v>8</v>
      </c>
      <c r="B173" s="102">
        <v>2</v>
      </c>
      <c r="C173" s="102">
        <v>4</v>
      </c>
      <c r="D173" s="54">
        <v>962032</v>
      </c>
      <c r="E173" s="84" t="s">
        <v>152</v>
      </c>
      <c r="F173" s="105">
        <v>14381</v>
      </c>
      <c r="G173" s="106">
        <v>2112</v>
      </c>
      <c r="H173" s="106">
        <v>1999</v>
      </c>
      <c r="I173" s="106">
        <v>2552</v>
      </c>
      <c r="J173" s="106">
        <v>2636</v>
      </c>
      <c r="K173" s="106">
        <v>2842</v>
      </c>
      <c r="L173" s="107">
        <v>2240</v>
      </c>
      <c r="M173" s="106">
        <v>4111</v>
      </c>
      <c r="N173" s="106">
        <v>6663</v>
      </c>
      <c r="O173" s="107">
        <v>7718</v>
      </c>
      <c r="P173" s="106">
        <v>7404</v>
      </c>
      <c r="Q173" s="107">
        <v>6977</v>
      </c>
      <c r="R173" s="106">
        <v>1288</v>
      </c>
      <c r="S173" s="107">
        <v>1264</v>
      </c>
      <c r="T173" s="106">
        <v>3995</v>
      </c>
      <c r="U173" s="107">
        <v>3723</v>
      </c>
      <c r="V173" s="106">
        <v>5283</v>
      </c>
      <c r="W173" s="107">
        <v>4987</v>
      </c>
      <c r="X173" s="106">
        <v>10270</v>
      </c>
      <c r="Y173" s="106">
        <v>2552</v>
      </c>
      <c r="Z173" s="107">
        <v>7718</v>
      </c>
      <c r="AA173" s="21"/>
    </row>
    <row r="174" spans="1:27">
      <c r="A174" s="101">
        <v>9</v>
      </c>
      <c r="B174" s="102">
        <v>3</v>
      </c>
      <c r="C174" s="102">
        <v>4</v>
      </c>
      <c r="D174" s="54">
        <v>962040</v>
      </c>
      <c r="E174" s="84" t="s">
        <v>153</v>
      </c>
      <c r="F174" s="105">
        <v>10071</v>
      </c>
      <c r="G174" s="106">
        <v>1319</v>
      </c>
      <c r="H174" s="106">
        <v>1291</v>
      </c>
      <c r="I174" s="106">
        <v>1749</v>
      </c>
      <c r="J174" s="106">
        <v>1898</v>
      </c>
      <c r="K174" s="106">
        <v>2110</v>
      </c>
      <c r="L174" s="107">
        <v>1704</v>
      </c>
      <c r="M174" s="106">
        <v>2610</v>
      </c>
      <c r="N174" s="106">
        <v>4359</v>
      </c>
      <c r="O174" s="107">
        <v>5712</v>
      </c>
      <c r="P174" s="106">
        <v>5125</v>
      </c>
      <c r="Q174" s="107">
        <v>4946</v>
      </c>
      <c r="R174" s="106">
        <v>905</v>
      </c>
      <c r="S174" s="107">
        <v>844</v>
      </c>
      <c r="T174" s="106">
        <v>2927</v>
      </c>
      <c r="U174" s="107">
        <v>2785</v>
      </c>
      <c r="V174" s="106">
        <v>3832</v>
      </c>
      <c r="W174" s="107">
        <v>3629</v>
      </c>
      <c r="X174" s="106">
        <v>7461</v>
      </c>
      <c r="Y174" s="106">
        <v>1749</v>
      </c>
      <c r="Z174" s="107">
        <v>5712</v>
      </c>
      <c r="AA174" s="21"/>
    </row>
    <row r="175" spans="1:27">
      <c r="A175" s="101">
        <v>6</v>
      </c>
      <c r="B175" s="102">
        <v>4</v>
      </c>
      <c r="C175" s="102">
        <v>3</v>
      </c>
      <c r="D175" s="54">
        <v>962052</v>
      </c>
      <c r="E175" s="84" t="s">
        <v>154</v>
      </c>
      <c r="F175" s="105">
        <v>4950</v>
      </c>
      <c r="G175" s="106">
        <v>673</v>
      </c>
      <c r="H175" s="106">
        <v>636</v>
      </c>
      <c r="I175" s="106">
        <v>878</v>
      </c>
      <c r="J175" s="106">
        <v>998</v>
      </c>
      <c r="K175" s="106">
        <v>987</v>
      </c>
      <c r="L175" s="107">
        <v>778</v>
      </c>
      <c r="M175" s="106">
        <v>1309</v>
      </c>
      <c r="N175" s="106">
        <v>2187</v>
      </c>
      <c r="O175" s="107">
        <v>2763</v>
      </c>
      <c r="P175" s="106">
        <v>2598</v>
      </c>
      <c r="Q175" s="107">
        <v>2352</v>
      </c>
      <c r="R175" s="106">
        <v>454</v>
      </c>
      <c r="S175" s="107">
        <v>424</v>
      </c>
      <c r="T175" s="106">
        <v>1462</v>
      </c>
      <c r="U175" s="107">
        <v>1301</v>
      </c>
      <c r="V175" s="106">
        <v>1916</v>
      </c>
      <c r="W175" s="107">
        <v>1725</v>
      </c>
      <c r="X175" s="106">
        <v>3641</v>
      </c>
      <c r="Y175" s="106">
        <v>878</v>
      </c>
      <c r="Z175" s="107">
        <v>2763</v>
      </c>
      <c r="AA175" s="21"/>
    </row>
    <row r="176" spans="1:27">
      <c r="A176" s="101">
        <v>4</v>
      </c>
      <c r="B176" s="102">
        <v>2</v>
      </c>
      <c r="C176" s="102">
        <v>3</v>
      </c>
      <c r="D176" s="54">
        <v>962060</v>
      </c>
      <c r="E176" s="84" t="s">
        <v>155</v>
      </c>
      <c r="F176" s="105">
        <v>3839</v>
      </c>
      <c r="G176" s="106">
        <v>546</v>
      </c>
      <c r="H176" s="106">
        <v>492</v>
      </c>
      <c r="I176" s="106">
        <v>704</v>
      </c>
      <c r="J176" s="106">
        <v>727</v>
      </c>
      <c r="K176" s="106">
        <v>746</v>
      </c>
      <c r="L176" s="107">
        <v>624</v>
      </c>
      <c r="M176" s="106">
        <v>1038</v>
      </c>
      <c r="N176" s="106">
        <v>1742</v>
      </c>
      <c r="O176" s="107">
        <v>2097</v>
      </c>
      <c r="P176" s="106">
        <v>1995</v>
      </c>
      <c r="Q176" s="107">
        <v>1844</v>
      </c>
      <c r="R176" s="106">
        <v>367</v>
      </c>
      <c r="S176" s="107">
        <v>337</v>
      </c>
      <c r="T176" s="106">
        <v>1071</v>
      </c>
      <c r="U176" s="107">
        <v>1026</v>
      </c>
      <c r="V176" s="106">
        <v>1438</v>
      </c>
      <c r="W176" s="107">
        <v>1363</v>
      </c>
      <c r="X176" s="106">
        <v>2801</v>
      </c>
      <c r="Y176" s="106">
        <v>704</v>
      </c>
      <c r="Z176" s="107">
        <v>2097</v>
      </c>
      <c r="AA176" s="21"/>
    </row>
    <row r="177" spans="1:30">
      <c r="A177" s="101">
        <v>3</v>
      </c>
      <c r="B177" s="102">
        <v>4</v>
      </c>
      <c r="C177" s="102">
        <v>2</v>
      </c>
      <c r="D177" s="54">
        <v>966000</v>
      </c>
      <c r="E177" s="84" t="s">
        <v>277</v>
      </c>
      <c r="F177" s="105">
        <v>27854</v>
      </c>
      <c r="G177" s="106">
        <v>3790</v>
      </c>
      <c r="H177" s="106">
        <v>3769</v>
      </c>
      <c r="I177" s="106">
        <v>4773</v>
      </c>
      <c r="J177" s="106">
        <v>5125</v>
      </c>
      <c r="K177" s="106">
        <v>5675</v>
      </c>
      <c r="L177" s="107">
        <v>4722</v>
      </c>
      <c r="M177" s="106">
        <v>7559</v>
      </c>
      <c r="N177" s="106">
        <v>12332</v>
      </c>
      <c r="O177" s="107">
        <v>15522</v>
      </c>
      <c r="P177" s="106">
        <v>14616</v>
      </c>
      <c r="Q177" s="107">
        <v>13238</v>
      </c>
      <c r="R177" s="106">
        <v>2522</v>
      </c>
      <c r="S177" s="107">
        <v>2251</v>
      </c>
      <c r="T177" s="106">
        <v>8158</v>
      </c>
      <c r="U177" s="107">
        <v>7364</v>
      </c>
      <c r="V177" s="106">
        <v>10680</v>
      </c>
      <c r="W177" s="107">
        <v>9615</v>
      </c>
      <c r="X177" s="106">
        <v>20295</v>
      </c>
      <c r="Y177" s="106">
        <v>4773</v>
      </c>
      <c r="Z177" s="107">
        <v>15522</v>
      </c>
      <c r="AA177" s="21"/>
    </row>
    <row r="178" spans="1:30">
      <c r="A178" s="101">
        <v>3</v>
      </c>
      <c r="B178" s="102">
        <v>4</v>
      </c>
      <c r="C178" s="102">
        <v>2</v>
      </c>
      <c r="D178" s="54">
        <v>970000</v>
      </c>
      <c r="E178" s="84" t="s">
        <v>278</v>
      </c>
      <c r="F178" s="105">
        <v>34622</v>
      </c>
      <c r="G178" s="106">
        <v>4920</v>
      </c>
      <c r="H178" s="106">
        <v>4695</v>
      </c>
      <c r="I178" s="106">
        <v>6103</v>
      </c>
      <c r="J178" s="106">
        <v>6349</v>
      </c>
      <c r="K178" s="106">
        <v>6908</v>
      </c>
      <c r="L178" s="107">
        <v>5647</v>
      </c>
      <c r="M178" s="106">
        <v>9615</v>
      </c>
      <c r="N178" s="106">
        <v>15718</v>
      </c>
      <c r="O178" s="107">
        <v>18904</v>
      </c>
      <c r="P178" s="106">
        <v>18055</v>
      </c>
      <c r="Q178" s="107">
        <v>16567</v>
      </c>
      <c r="R178" s="106">
        <v>3166</v>
      </c>
      <c r="S178" s="107">
        <v>2937</v>
      </c>
      <c r="T178" s="106">
        <v>9930</v>
      </c>
      <c r="U178" s="107">
        <v>8974</v>
      </c>
      <c r="V178" s="106">
        <v>13096</v>
      </c>
      <c r="W178" s="107">
        <v>11911</v>
      </c>
      <c r="X178" s="106">
        <v>25007</v>
      </c>
      <c r="Y178" s="106">
        <v>6103</v>
      </c>
      <c r="Z178" s="107">
        <v>18904</v>
      </c>
      <c r="AA178" s="21"/>
    </row>
    <row r="179" spans="1:30">
      <c r="A179" s="101">
        <v>8</v>
      </c>
      <c r="B179" s="102">
        <v>2</v>
      </c>
      <c r="C179" s="102">
        <v>4</v>
      </c>
      <c r="D179" s="54">
        <v>970040</v>
      </c>
      <c r="E179" s="84" t="s">
        <v>156</v>
      </c>
      <c r="F179" s="105">
        <v>19976</v>
      </c>
      <c r="G179" s="106">
        <v>3084</v>
      </c>
      <c r="H179" s="106">
        <v>2732</v>
      </c>
      <c r="I179" s="106">
        <v>3441</v>
      </c>
      <c r="J179" s="106">
        <v>3371</v>
      </c>
      <c r="K179" s="106">
        <v>3571</v>
      </c>
      <c r="L179" s="107">
        <v>3777</v>
      </c>
      <c r="M179" s="106">
        <v>5816</v>
      </c>
      <c r="N179" s="106">
        <v>9257</v>
      </c>
      <c r="O179" s="107">
        <v>10719</v>
      </c>
      <c r="P179" s="106">
        <v>10159</v>
      </c>
      <c r="Q179" s="107">
        <v>9817</v>
      </c>
      <c r="R179" s="106">
        <v>1767</v>
      </c>
      <c r="S179" s="107">
        <v>1674</v>
      </c>
      <c r="T179" s="106">
        <v>5392</v>
      </c>
      <c r="U179" s="107">
        <v>5327</v>
      </c>
      <c r="V179" s="106">
        <v>7159</v>
      </c>
      <c r="W179" s="107">
        <v>7001</v>
      </c>
      <c r="X179" s="106">
        <v>14160</v>
      </c>
      <c r="Y179" s="106">
        <v>3441</v>
      </c>
      <c r="Z179" s="107">
        <v>10719</v>
      </c>
      <c r="AA179" s="21"/>
    </row>
    <row r="180" spans="1:30">
      <c r="A180" s="101">
        <v>3</v>
      </c>
      <c r="B180" s="102">
        <v>4</v>
      </c>
      <c r="C180" s="102">
        <v>2</v>
      </c>
      <c r="D180" s="54">
        <v>974000</v>
      </c>
      <c r="E180" s="84" t="s">
        <v>279</v>
      </c>
      <c r="F180" s="105">
        <v>33456</v>
      </c>
      <c r="G180" s="106">
        <v>4349</v>
      </c>
      <c r="H180" s="106">
        <v>4382</v>
      </c>
      <c r="I180" s="106">
        <v>5947</v>
      </c>
      <c r="J180" s="106">
        <v>6256</v>
      </c>
      <c r="K180" s="106">
        <v>6938</v>
      </c>
      <c r="L180" s="107">
        <v>5584</v>
      </c>
      <c r="M180" s="106">
        <v>8731</v>
      </c>
      <c r="N180" s="106">
        <v>14678</v>
      </c>
      <c r="O180" s="107">
        <v>18778</v>
      </c>
      <c r="P180" s="106">
        <v>17585</v>
      </c>
      <c r="Q180" s="107">
        <v>15871</v>
      </c>
      <c r="R180" s="106">
        <v>3076</v>
      </c>
      <c r="S180" s="107">
        <v>2871</v>
      </c>
      <c r="T180" s="106">
        <v>9950</v>
      </c>
      <c r="U180" s="107">
        <v>8828</v>
      </c>
      <c r="V180" s="106">
        <v>13026</v>
      </c>
      <c r="W180" s="107">
        <v>11699</v>
      </c>
      <c r="X180" s="106">
        <v>24725</v>
      </c>
      <c r="Y180" s="106">
        <v>5947</v>
      </c>
      <c r="Z180" s="107">
        <v>18778</v>
      </c>
      <c r="AA180" s="21"/>
    </row>
    <row r="181" spans="1:30">
      <c r="A181" s="101">
        <v>9</v>
      </c>
      <c r="B181" s="102">
        <v>3</v>
      </c>
      <c r="C181" s="102">
        <v>4</v>
      </c>
      <c r="D181" s="54">
        <v>974028</v>
      </c>
      <c r="E181" s="84" t="s">
        <v>157</v>
      </c>
      <c r="F181" s="105">
        <v>13732</v>
      </c>
      <c r="G181" s="106">
        <v>2036</v>
      </c>
      <c r="H181" s="106">
        <v>1890</v>
      </c>
      <c r="I181" s="106">
        <v>2406</v>
      </c>
      <c r="J181" s="106">
        <v>2486</v>
      </c>
      <c r="K181" s="106">
        <v>2716</v>
      </c>
      <c r="L181" s="107">
        <v>2198</v>
      </c>
      <c r="M181" s="106">
        <v>3926</v>
      </c>
      <c r="N181" s="106">
        <v>6332</v>
      </c>
      <c r="O181" s="107">
        <v>7400</v>
      </c>
      <c r="P181" s="106">
        <v>7275</v>
      </c>
      <c r="Q181" s="107">
        <v>6457</v>
      </c>
      <c r="R181" s="106">
        <v>1234</v>
      </c>
      <c r="S181" s="107">
        <v>1172</v>
      </c>
      <c r="T181" s="106">
        <v>4043</v>
      </c>
      <c r="U181" s="107">
        <v>3357</v>
      </c>
      <c r="V181" s="106">
        <v>5277</v>
      </c>
      <c r="W181" s="107">
        <v>4529</v>
      </c>
      <c r="X181" s="106">
        <v>9806</v>
      </c>
      <c r="Y181" s="106">
        <v>2406</v>
      </c>
      <c r="Z181" s="107">
        <v>7400</v>
      </c>
      <c r="AA181" s="21"/>
    </row>
    <row r="182" spans="1:30">
      <c r="A182" s="101">
        <v>5</v>
      </c>
      <c r="B182" s="102">
        <v>3</v>
      </c>
      <c r="C182" s="102">
        <v>3</v>
      </c>
      <c r="D182" s="54">
        <v>974040</v>
      </c>
      <c r="E182" s="84" t="s">
        <v>158</v>
      </c>
      <c r="F182" s="105">
        <v>9556</v>
      </c>
      <c r="G182" s="106">
        <v>1418</v>
      </c>
      <c r="H182" s="106">
        <v>1298</v>
      </c>
      <c r="I182" s="106">
        <v>1672</v>
      </c>
      <c r="J182" s="106">
        <v>1757</v>
      </c>
      <c r="K182" s="106">
        <v>1896</v>
      </c>
      <c r="L182" s="107">
        <v>1515</v>
      </c>
      <c r="M182" s="106">
        <v>2716</v>
      </c>
      <c r="N182" s="106">
        <v>4388</v>
      </c>
      <c r="O182" s="107">
        <v>5168</v>
      </c>
      <c r="P182" s="106">
        <v>4872</v>
      </c>
      <c r="Q182" s="107">
        <v>4684</v>
      </c>
      <c r="R182" s="106">
        <v>880</v>
      </c>
      <c r="S182" s="107">
        <v>792</v>
      </c>
      <c r="T182" s="106">
        <v>2593</v>
      </c>
      <c r="U182" s="107">
        <v>2575</v>
      </c>
      <c r="V182" s="106">
        <v>3473</v>
      </c>
      <c r="W182" s="107">
        <v>3367</v>
      </c>
      <c r="X182" s="106">
        <v>6840</v>
      </c>
      <c r="Y182" s="106">
        <v>1672</v>
      </c>
      <c r="Z182" s="107">
        <v>5168</v>
      </c>
      <c r="AA182" s="21"/>
    </row>
    <row r="183" spans="1:30">
      <c r="A183" s="101">
        <v>6</v>
      </c>
      <c r="B183" s="102">
        <v>4</v>
      </c>
      <c r="C183" s="102">
        <v>3</v>
      </c>
      <c r="D183" s="54">
        <v>974044</v>
      </c>
      <c r="E183" s="84" t="s">
        <v>159</v>
      </c>
      <c r="F183" s="105">
        <v>4694</v>
      </c>
      <c r="G183" s="106">
        <v>627</v>
      </c>
      <c r="H183" s="106">
        <v>650</v>
      </c>
      <c r="I183" s="106">
        <v>787</v>
      </c>
      <c r="J183" s="106">
        <v>908</v>
      </c>
      <c r="K183" s="106">
        <v>973</v>
      </c>
      <c r="L183" s="107">
        <v>749</v>
      </c>
      <c r="M183" s="106">
        <v>1277</v>
      </c>
      <c r="N183" s="106">
        <v>2064</v>
      </c>
      <c r="O183" s="107">
        <v>2630</v>
      </c>
      <c r="P183" s="106">
        <v>2449</v>
      </c>
      <c r="Q183" s="107">
        <v>2245</v>
      </c>
      <c r="R183" s="106">
        <v>421</v>
      </c>
      <c r="S183" s="107">
        <v>366</v>
      </c>
      <c r="T183" s="106">
        <v>1371</v>
      </c>
      <c r="U183" s="107">
        <v>1259</v>
      </c>
      <c r="V183" s="106">
        <v>1792</v>
      </c>
      <c r="W183" s="107">
        <v>1625</v>
      </c>
      <c r="X183" s="106">
        <v>3417</v>
      </c>
      <c r="Y183" s="106">
        <v>787</v>
      </c>
      <c r="Z183" s="107">
        <v>2630</v>
      </c>
      <c r="AA183" s="21"/>
      <c r="AB183" s="61"/>
      <c r="AC183" s="61"/>
      <c r="AD183" s="61"/>
    </row>
    <row r="184" spans="1:30">
      <c r="A184" s="101">
        <v>3</v>
      </c>
      <c r="B184" s="102">
        <v>3</v>
      </c>
      <c r="C184" s="102">
        <v>2</v>
      </c>
      <c r="D184" s="54">
        <v>978000</v>
      </c>
      <c r="E184" s="84" t="s">
        <v>280</v>
      </c>
      <c r="F184" s="105">
        <v>10884</v>
      </c>
      <c r="G184" s="106">
        <v>1431</v>
      </c>
      <c r="H184" s="106">
        <v>1419</v>
      </c>
      <c r="I184" s="106">
        <v>1926</v>
      </c>
      <c r="J184" s="106">
        <v>2072</v>
      </c>
      <c r="K184" s="106">
        <v>2247</v>
      </c>
      <c r="L184" s="107">
        <v>1789</v>
      </c>
      <c r="M184" s="106">
        <v>2850</v>
      </c>
      <c r="N184" s="106">
        <v>4776</v>
      </c>
      <c r="O184" s="107">
        <v>6108</v>
      </c>
      <c r="P184" s="106">
        <v>5564</v>
      </c>
      <c r="Q184" s="107">
        <v>5320</v>
      </c>
      <c r="R184" s="106">
        <v>957</v>
      </c>
      <c r="S184" s="107">
        <v>969</v>
      </c>
      <c r="T184" s="106">
        <v>3151</v>
      </c>
      <c r="U184" s="107">
        <v>2957</v>
      </c>
      <c r="V184" s="106">
        <v>4108</v>
      </c>
      <c r="W184" s="107">
        <v>3926</v>
      </c>
      <c r="X184" s="106">
        <v>8034</v>
      </c>
      <c r="Y184" s="106">
        <v>1926</v>
      </c>
      <c r="Z184" s="107">
        <v>6108</v>
      </c>
      <c r="AA184" s="21"/>
      <c r="AB184" s="61"/>
      <c r="AC184" s="61"/>
      <c r="AD184" s="61"/>
    </row>
    <row r="185" spans="1:30">
      <c r="A185" s="101">
        <v>4</v>
      </c>
      <c r="B185" s="102">
        <v>1</v>
      </c>
      <c r="C185" s="102">
        <v>3</v>
      </c>
      <c r="D185" s="54">
        <v>978004</v>
      </c>
      <c r="E185" s="84" t="s">
        <v>160</v>
      </c>
      <c r="F185" s="105">
        <v>10002</v>
      </c>
      <c r="G185" s="106">
        <v>1380</v>
      </c>
      <c r="H185" s="106">
        <v>1362</v>
      </c>
      <c r="I185" s="106">
        <v>1717</v>
      </c>
      <c r="J185" s="106">
        <v>1815</v>
      </c>
      <c r="K185" s="106">
        <v>2026</v>
      </c>
      <c r="L185" s="107">
        <v>1702</v>
      </c>
      <c r="M185" s="106">
        <v>2742</v>
      </c>
      <c r="N185" s="106">
        <v>4459</v>
      </c>
      <c r="O185" s="107">
        <v>5543</v>
      </c>
      <c r="P185" s="106">
        <v>5219</v>
      </c>
      <c r="Q185" s="107">
        <v>4783</v>
      </c>
      <c r="R185" s="106">
        <v>893</v>
      </c>
      <c r="S185" s="107">
        <v>824</v>
      </c>
      <c r="T185" s="106">
        <v>2919</v>
      </c>
      <c r="U185" s="107">
        <v>2624</v>
      </c>
      <c r="V185" s="106">
        <v>3812</v>
      </c>
      <c r="W185" s="107">
        <v>3448</v>
      </c>
      <c r="X185" s="106">
        <v>7260</v>
      </c>
      <c r="Y185" s="106">
        <v>1717</v>
      </c>
      <c r="Z185" s="107">
        <v>5543</v>
      </c>
      <c r="AA185" s="21"/>
      <c r="AB185" s="61"/>
      <c r="AC185" s="61"/>
      <c r="AD185" s="61"/>
    </row>
    <row r="186" spans="1:30">
      <c r="A186" s="101">
        <v>4</v>
      </c>
      <c r="B186" s="102">
        <v>2</v>
      </c>
      <c r="C186" s="102">
        <v>3</v>
      </c>
      <c r="D186" s="54">
        <v>978020</v>
      </c>
      <c r="E186" s="84" t="s">
        <v>161</v>
      </c>
      <c r="F186" s="105">
        <v>7876</v>
      </c>
      <c r="G186" s="106">
        <v>1089</v>
      </c>
      <c r="H186" s="106">
        <v>1043</v>
      </c>
      <c r="I186" s="106">
        <v>1329</v>
      </c>
      <c r="J186" s="106">
        <v>1499</v>
      </c>
      <c r="K186" s="106">
        <v>1565</v>
      </c>
      <c r="L186" s="107">
        <v>1351</v>
      </c>
      <c r="M186" s="106">
        <v>2132</v>
      </c>
      <c r="N186" s="106">
        <v>3461</v>
      </c>
      <c r="O186" s="107">
        <v>4415</v>
      </c>
      <c r="P186" s="106">
        <v>4164</v>
      </c>
      <c r="Q186" s="107">
        <v>3712</v>
      </c>
      <c r="R186" s="106">
        <v>692</v>
      </c>
      <c r="S186" s="107">
        <v>637</v>
      </c>
      <c r="T186" s="106">
        <v>2357</v>
      </c>
      <c r="U186" s="107">
        <v>2058</v>
      </c>
      <c r="V186" s="106">
        <v>3049</v>
      </c>
      <c r="W186" s="107">
        <v>2695</v>
      </c>
      <c r="X186" s="106">
        <v>5744</v>
      </c>
      <c r="Y186" s="106">
        <v>1329</v>
      </c>
      <c r="Z186" s="107">
        <v>4415</v>
      </c>
      <c r="AA186" s="21"/>
      <c r="AB186" s="61"/>
      <c r="AC186" s="61"/>
      <c r="AD186" s="61"/>
    </row>
    <row r="187" spans="1:30">
      <c r="A187" s="101">
        <v>7</v>
      </c>
      <c r="B187" s="102">
        <v>1</v>
      </c>
      <c r="C187" s="102">
        <v>4</v>
      </c>
      <c r="D187" s="54">
        <v>978024</v>
      </c>
      <c r="E187" s="84" t="s">
        <v>162</v>
      </c>
      <c r="F187" s="105">
        <v>17166</v>
      </c>
      <c r="G187" s="106">
        <v>2571</v>
      </c>
      <c r="H187" s="106">
        <v>2405</v>
      </c>
      <c r="I187" s="106">
        <v>2998</v>
      </c>
      <c r="J187" s="106">
        <v>3118</v>
      </c>
      <c r="K187" s="106">
        <v>3233</v>
      </c>
      <c r="L187" s="107">
        <v>2841</v>
      </c>
      <c r="M187" s="106">
        <v>4976</v>
      </c>
      <c r="N187" s="106">
        <v>7974</v>
      </c>
      <c r="O187" s="107">
        <v>9192</v>
      </c>
      <c r="P187" s="106">
        <v>8896</v>
      </c>
      <c r="Q187" s="107">
        <v>8270</v>
      </c>
      <c r="R187" s="106">
        <v>1577</v>
      </c>
      <c r="S187" s="107">
        <v>1421</v>
      </c>
      <c r="T187" s="106">
        <v>4765</v>
      </c>
      <c r="U187" s="107">
        <v>4427</v>
      </c>
      <c r="V187" s="106">
        <v>6342</v>
      </c>
      <c r="W187" s="107">
        <v>5848</v>
      </c>
      <c r="X187" s="106">
        <v>12190</v>
      </c>
      <c r="Y187" s="106">
        <v>2998</v>
      </c>
      <c r="Z187" s="107">
        <v>9192</v>
      </c>
      <c r="AA187" s="21"/>
      <c r="AB187" s="61"/>
      <c r="AC187" s="61"/>
      <c r="AD187" s="61"/>
    </row>
    <row r="188" spans="1:30">
      <c r="A188" s="101">
        <v>5</v>
      </c>
      <c r="B188" s="102">
        <v>3</v>
      </c>
      <c r="C188" s="102">
        <v>3</v>
      </c>
      <c r="D188" s="54">
        <v>978028</v>
      </c>
      <c r="E188" s="84" t="s">
        <v>163</v>
      </c>
      <c r="F188" s="105">
        <v>8528</v>
      </c>
      <c r="G188" s="106">
        <v>1198</v>
      </c>
      <c r="H188" s="106">
        <v>1196</v>
      </c>
      <c r="I188" s="106">
        <v>1480</v>
      </c>
      <c r="J188" s="106">
        <v>1540</v>
      </c>
      <c r="K188" s="106">
        <v>1753</v>
      </c>
      <c r="L188" s="107">
        <v>1361</v>
      </c>
      <c r="M188" s="106">
        <v>2394</v>
      </c>
      <c r="N188" s="106">
        <v>3874</v>
      </c>
      <c r="O188" s="107">
        <v>4654</v>
      </c>
      <c r="P188" s="106">
        <v>4432</v>
      </c>
      <c r="Q188" s="107">
        <v>4096</v>
      </c>
      <c r="R188" s="106">
        <v>768</v>
      </c>
      <c r="S188" s="107">
        <v>712</v>
      </c>
      <c r="T188" s="106">
        <v>2428</v>
      </c>
      <c r="U188" s="107">
        <v>2226</v>
      </c>
      <c r="V188" s="106">
        <v>3196</v>
      </c>
      <c r="W188" s="107">
        <v>2938</v>
      </c>
      <c r="X188" s="106">
        <v>6134</v>
      </c>
      <c r="Y188" s="106">
        <v>1480</v>
      </c>
      <c r="Z188" s="107">
        <v>4654</v>
      </c>
      <c r="AA188" s="21"/>
      <c r="AB188" s="61"/>
      <c r="AC188" s="61"/>
      <c r="AD188" s="61"/>
    </row>
    <row r="189" spans="1:30">
      <c r="A189" s="101">
        <v>4</v>
      </c>
      <c r="B189" s="102">
        <v>2</v>
      </c>
      <c r="C189" s="102">
        <v>3</v>
      </c>
      <c r="D189" s="54">
        <v>978032</v>
      </c>
      <c r="E189" s="84" t="s">
        <v>164</v>
      </c>
      <c r="F189" s="105">
        <v>5265</v>
      </c>
      <c r="G189" s="106">
        <v>727</v>
      </c>
      <c r="H189" s="106">
        <v>667</v>
      </c>
      <c r="I189" s="106">
        <v>928</v>
      </c>
      <c r="J189" s="106">
        <v>980</v>
      </c>
      <c r="K189" s="106">
        <v>1078</v>
      </c>
      <c r="L189" s="107">
        <v>885</v>
      </c>
      <c r="M189" s="106">
        <v>1394</v>
      </c>
      <c r="N189" s="106">
        <v>2322</v>
      </c>
      <c r="O189" s="107">
        <v>2943</v>
      </c>
      <c r="P189" s="106">
        <v>2675</v>
      </c>
      <c r="Q189" s="107">
        <v>2590</v>
      </c>
      <c r="R189" s="106">
        <v>468</v>
      </c>
      <c r="S189" s="107">
        <v>460</v>
      </c>
      <c r="T189" s="106">
        <v>1510</v>
      </c>
      <c r="U189" s="107">
        <v>1433</v>
      </c>
      <c r="V189" s="106">
        <v>1978</v>
      </c>
      <c r="W189" s="107">
        <v>1893</v>
      </c>
      <c r="X189" s="106">
        <v>3871</v>
      </c>
      <c r="Y189" s="106">
        <v>928</v>
      </c>
      <c r="Z189" s="107">
        <v>2943</v>
      </c>
      <c r="AA189" s="21"/>
    </row>
    <row r="190" spans="1:30">
      <c r="A190" s="101">
        <v>8</v>
      </c>
      <c r="B190" s="102">
        <v>2</v>
      </c>
      <c r="C190" s="102">
        <v>4</v>
      </c>
      <c r="D190" s="54">
        <v>978036</v>
      </c>
      <c r="E190" s="84" t="s">
        <v>165</v>
      </c>
      <c r="F190" s="105">
        <v>11117</v>
      </c>
      <c r="G190" s="106">
        <v>1607</v>
      </c>
      <c r="H190" s="106">
        <v>1557</v>
      </c>
      <c r="I190" s="106">
        <v>1951</v>
      </c>
      <c r="J190" s="106">
        <v>2068</v>
      </c>
      <c r="K190" s="106">
        <v>2152</v>
      </c>
      <c r="L190" s="107">
        <v>1782</v>
      </c>
      <c r="M190" s="106">
        <v>3164</v>
      </c>
      <c r="N190" s="106">
        <v>5115</v>
      </c>
      <c r="O190" s="107">
        <v>6002</v>
      </c>
      <c r="P190" s="106">
        <v>5706</v>
      </c>
      <c r="Q190" s="107">
        <v>5411</v>
      </c>
      <c r="R190" s="106">
        <v>1006</v>
      </c>
      <c r="S190" s="107">
        <v>945</v>
      </c>
      <c r="T190" s="106">
        <v>3094</v>
      </c>
      <c r="U190" s="107">
        <v>2908</v>
      </c>
      <c r="V190" s="106">
        <v>4100</v>
      </c>
      <c r="W190" s="107">
        <v>3853</v>
      </c>
      <c r="X190" s="106">
        <v>7953</v>
      </c>
      <c r="Y190" s="106">
        <v>1951</v>
      </c>
      <c r="Z190" s="107">
        <v>6002</v>
      </c>
      <c r="AA190" s="21"/>
    </row>
    <row r="191" spans="1:30">
      <c r="A191" s="103">
        <v>5</v>
      </c>
      <c r="B191" s="104">
        <v>3</v>
      </c>
      <c r="C191" s="104">
        <v>3</v>
      </c>
      <c r="D191" s="98">
        <v>978040</v>
      </c>
      <c r="E191" s="85" t="s">
        <v>166</v>
      </c>
      <c r="F191" s="252">
        <v>5588</v>
      </c>
      <c r="G191" s="253">
        <v>771</v>
      </c>
      <c r="H191" s="253">
        <v>741</v>
      </c>
      <c r="I191" s="253">
        <v>939</v>
      </c>
      <c r="J191" s="253">
        <v>1042</v>
      </c>
      <c r="K191" s="253">
        <v>1162</v>
      </c>
      <c r="L191" s="254">
        <v>933</v>
      </c>
      <c r="M191" s="253">
        <v>1512</v>
      </c>
      <c r="N191" s="253">
        <v>2451</v>
      </c>
      <c r="O191" s="254">
        <v>3137</v>
      </c>
      <c r="P191" s="253">
        <v>2888</v>
      </c>
      <c r="Q191" s="254">
        <v>2700</v>
      </c>
      <c r="R191" s="253">
        <v>476</v>
      </c>
      <c r="S191" s="254">
        <v>463</v>
      </c>
      <c r="T191" s="253">
        <v>1640</v>
      </c>
      <c r="U191" s="254">
        <v>1497</v>
      </c>
      <c r="V191" s="253">
        <v>2116</v>
      </c>
      <c r="W191" s="254">
        <v>1960</v>
      </c>
      <c r="X191" s="253">
        <v>4076</v>
      </c>
      <c r="Y191" s="253">
        <v>939</v>
      </c>
      <c r="Z191" s="254">
        <v>3137</v>
      </c>
      <c r="AA191" s="21"/>
    </row>
    <row r="192" spans="1:30">
      <c r="D192" s="20"/>
      <c r="E192" s="44" t="s">
        <v>179</v>
      </c>
      <c r="F192" s="344">
        <v>3581153</v>
      </c>
      <c r="G192" s="224">
        <v>521540</v>
      </c>
      <c r="H192" s="224">
        <v>495276</v>
      </c>
      <c r="I192" s="224">
        <v>634872</v>
      </c>
      <c r="J192" s="224">
        <v>653161</v>
      </c>
      <c r="K192" s="224">
        <v>690447</v>
      </c>
      <c r="L192" s="345">
        <v>585857</v>
      </c>
      <c r="M192" s="224">
        <v>1016816</v>
      </c>
      <c r="N192" s="224">
        <v>1651688</v>
      </c>
      <c r="O192" s="345">
        <v>1929465</v>
      </c>
      <c r="P192" s="224">
        <v>1850243</v>
      </c>
      <c r="Q192" s="345">
        <v>1730910</v>
      </c>
      <c r="R192" s="224">
        <v>326614</v>
      </c>
      <c r="S192" s="345">
        <v>308258</v>
      </c>
      <c r="T192" s="224">
        <v>1000430</v>
      </c>
      <c r="U192" s="345">
        <v>929035</v>
      </c>
      <c r="V192" s="224">
        <v>1327044</v>
      </c>
      <c r="W192" s="345">
        <v>1237293</v>
      </c>
      <c r="X192" s="224">
        <v>2564337</v>
      </c>
      <c r="Y192" s="224">
        <v>634872</v>
      </c>
      <c r="Z192" s="345">
        <v>1929465</v>
      </c>
      <c r="AA192" s="38"/>
    </row>
    <row r="193" spans="1:27">
      <c r="D193" s="20"/>
      <c r="E193" s="11" t="s">
        <v>200</v>
      </c>
      <c r="F193" s="344">
        <v>1911407</v>
      </c>
      <c r="G193" s="224">
        <v>283540</v>
      </c>
      <c r="H193" s="224">
        <v>268493</v>
      </c>
      <c r="I193" s="224">
        <v>342630</v>
      </c>
      <c r="J193" s="224">
        <v>348675</v>
      </c>
      <c r="K193" s="224">
        <v>361373</v>
      </c>
      <c r="L193" s="345">
        <v>306696</v>
      </c>
      <c r="M193" s="224">
        <v>552033</v>
      </c>
      <c r="N193" s="224">
        <v>894663</v>
      </c>
      <c r="O193" s="345">
        <v>1016744</v>
      </c>
      <c r="P193" s="224">
        <v>987394</v>
      </c>
      <c r="Q193" s="345">
        <v>924013</v>
      </c>
      <c r="R193" s="224">
        <v>176222</v>
      </c>
      <c r="S193" s="345">
        <v>166408</v>
      </c>
      <c r="T193" s="224">
        <v>526808</v>
      </c>
      <c r="U193" s="345">
        <v>489936</v>
      </c>
      <c r="V193" s="224">
        <v>703030</v>
      </c>
      <c r="W193" s="345">
        <v>656344</v>
      </c>
      <c r="X193" s="224">
        <v>1359374</v>
      </c>
      <c r="Y193" s="224">
        <v>342630</v>
      </c>
      <c r="Z193" s="345">
        <v>1016744</v>
      </c>
      <c r="AA193" s="38"/>
    </row>
    <row r="194" spans="1:27">
      <c r="E194" s="12" t="s">
        <v>201</v>
      </c>
      <c r="F194" s="344">
        <v>1669746</v>
      </c>
      <c r="G194" s="224">
        <v>238000</v>
      </c>
      <c r="H194" s="224">
        <v>226783</v>
      </c>
      <c r="I194" s="224">
        <v>292242</v>
      </c>
      <c r="J194" s="224">
        <v>304486</v>
      </c>
      <c r="K194" s="224">
        <v>329074</v>
      </c>
      <c r="L194" s="345">
        <v>279161</v>
      </c>
      <c r="M194" s="224">
        <v>464783</v>
      </c>
      <c r="N194" s="224">
        <v>757025</v>
      </c>
      <c r="O194" s="345">
        <v>912721</v>
      </c>
      <c r="P194" s="224">
        <v>862849</v>
      </c>
      <c r="Q194" s="345">
        <v>806897</v>
      </c>
      <c r="R194" s="224">
        <v>150392</v>
      </c>
      <c r="S194" s="345">
        <v>141850</v>
      </c>
      <c r="T194" s="224">
        <v>473622</v>
      </c>
      <c r="U194" s="345">
        <v>439099</v>
      </c>
      <c r="V194" s="224">
        <v>624014</v>
      </c>
      <c r="W194" s="345">
        <v>580949</v>
      </c>
      <c r="X194" s="224">
        <v>1204963</v>
      </c>
      <c r="Y194" s="224">
        <v>292242</v>
      </c>
      <c r="Z194" s="345">
        <v>912721</v>
      </c>
      <c r="AA194" s="38"/>
    </row>
    <row r="195" spans="1:27">
      <c r="A195" s="57"/>
      <c r="E195" s="12"/>
      <c r="F195" s="45"/>
      <c r="G195" s="45"/>
      <c r="H195" s="45"/>
      <c r="I195" s="45"/>
      <c r="J195" s="45"/>
      <c r="K195" s="45"/>
      <c r="L195" s="45"/>
      <c r="M195" s="45"/>
      <c r="N195" s="45"/>
      <c r="O195" s="45"/>
      <c r="P195" s="45"/>
      <c r="Q195" s="45"/>
      <c r="R195" s="45"/>
      <c r="S195" s="45"/>
      <c r="T195" s="45"/>
      <c r="U195" s="45"/>
      <c r="V195" s="45"/>
      <c r="W195" s="45"/>
      <c r="X195" s="45"/>
      <c r="Y195" s="45"/>
      <c r="Z195" s="45"/>
      <c r="AA195" s="38"/>
    </row>
    <row r="196" spans="1:27" ht="20.25" customHeight="1">
      <c r="A196" s="37" t="s">
        <v>242</v>
      </c>
      <c r="D196" s="76"/>
      <c r="E196" s="12"/>
      <c r="F196" s="45"/>
      <c r="G196" s="45"/>
      <c r="H196" s="45"/>
      <c r="I196" s="45"/>
      <c r="J196" s="45"/>
      <c r="K196" s="45"/>
      <c r="L196" s="45"/>
      <c r="M196" s="45"/>
      <c r="N196" s="45"/>
      <c r="O196" s="45"/>
      <c r="P196" s="45"/>
      <c r="Q196" s="45"/>
      <c r="R196" s="45"/>
      <c r="S196" s="45"/>
      <c r="T196" s="45"/>
      <c r="U196" s="45"/>
      <c r="V196" s="45"/>
      <c r="W196" s="45"/>
      <c r="X196" s="45"/>
      <c r="Y196" s="45"/>
      <c r="Z196" s="45"/>
      <c r="AA196" s="38"/>
    </row>
    <row r="197" spans="1:27" ht="12.75" customHeight="1">
      <c r="A197" s="119">
        <v>1</v>
      </c>
      <c r="B197" s="62">
        <v>1</v>
      </c>
      <c r="C197" s="62">
        <v>1</v>
      </c>
      <c r="D197" s="120">
        <v>911000</v>
      </c>
      <c r="E197" s="62" t="s">
        <v>133</v>
      </c>
      <c r="F197" s="255">
        <v>64940</v>
      </c>
      <c r="G197" s="256">
        <v>9767</v>
      </c>
      <c r="H197" s="256">
        <v>8997</v>
      </c>
      <c r="I197" s="256">
        <v>11271</v>
      </c>
      <c r="J197" s="256">
        <v>11360</v>
      </c>
      <c r="K197" s="256">
        <v>11983</v>
      </c>
      <c r="L197" s="257">
        <v>11562</v>
      </c>
      <c r="M197" s="256">
        <v>18764</v>
      </c>
      <c r="N197" s="256">
        <v>30035</v>
      </c>
      <c r="O197" s="257">
        <v>34905</v>
      </c>
      <c r="P197" s="256">
        <v>33590</v>
      </c>
      <c r="Q197" s="257">
        <v>31350</v>
      </c>
      <c r="R197" s="256">
        <v>5895</v>
      </c>
      <c r="S197" s="257">
        <v>5376</v>
      </c>
      <c r="T197" s="256">
        <v>18063</v>
      </c>
      <c r="U197" s="257">
        <v>16842</v>
      </c>
      <c r="V197" s="256">
        <v>23958</v>
      </c>
      <c r="W197" s="257">
        <v>22218</v>
      </c>
      <c r="X197" s="256">
        <v>46176</v>
      </c>
      <c r="Y197" s="256">
        <v>11271</v>
      </c>
      <c r="Z197" s="257">
        <v>34905</v>
      </c>
      <c r="AA197" s="38"/>
    </row>
    <row r="198" spans="1:27">
      <c r="A198" s="121">
        <v>1</v>
      </c>
      <c r="B198" s="57">
        <v>1</v>
      </c>
      <c r="C198" s="57">
        <v>1</v>
      </c>
      <c r="D198" s="120">
        <v>913000</v>
      </c>
      <c r="E198" s="57" t="s">
        <v>134</v>
      </c>
      <c r="F198" s="188">
        <v>114387</v>
      </c>
      <c r="G198" s="111">
        <v>17540</v>
      </c>
      <c r="H198" s="111">
        <v>16302</v>
      </c>
      <c r="I198" s="111">
        <v>20060</v>
      </c>
      <c r="J198" s="111">
        <v>20400</v>
      </c>
      <c r="K198" s="111">
        <v>21225</v>
      </c>
      <c r="L198" s="184">
        <v>18860</v>
      </c>
      <c r="M198" s="111">
        <v>33842</v>
      </c>
      <c r="N198" s="111">
        <v>53902</v>
      </c>
      <c r="O198" s="184">
        <v>60485</v>
      </c>
      <c r="P198" s="111">
        <v>58777</v>
      </c>
      <c r="Q198" s="184">
        <v>55610</v>
      </c>
      <c r="R198" s="111">
        <v>10153</v>
      </c>
      <c r="S198" s="184">
        <v>9907</v>
      </c>
      <c r="T198" s="111">
        <v>31471</v>
      </c>
      <c r="U198" s="184">
        <v>29014</v>
      </c>
      <c r="V198" s="111">
        <v>41624</v>
      </c>
      <c r="W198" s="184">
        <v>38921</v>
      </c>
      <c r="X198" s="111">
        <v>80545</v>
      </c>
      <c r="Y198" s="111">
        <v>20060</v>
      </c>
      <c r="Z198" s="184">
        <v>60485</v>
      </c>
      <c r="AA198" s="38"/>
    </row>
    <row r="199" spans="1:27">
      <c r="A199" s="121">
        <v>1</v>
      </c>
      <c r="B199" s="57">
        <v>1</v>
      </c>
      <c r="C199" s="57">
        <v>1</v>
      </c>
      <c r="D199" s="120">
        <v>112000</v>
      </c>
      <c r="E199" s="57" t="s">
        <v>16</v>
      </c>
      <c r="F199" s="188">
        <v>101659</v>
      </c>
      <c r="G199" s="111">
        <v>15571</v>
      </c>
      <c r="H199" s="111">
        <v>14251</v>
      </c>
      <c r="I199" s="111">
        <v>18160</v>
      </c>
      <c r="J199" s="111">
        <v>18248</v>
      </c>
      <c r="K199" s="111">
        <v>19099</v>
      </c>
      <c r="L199" s="184">
        <v>16330</v>
      </c>
      <c r="M199" s="111">
        <v>29822</v>
      </c>
      <c r="N199" s="111">
        <v>47982</v>
      </c>
      <c r="O199" s="184">
        <v>53677</v>
      </c>
      <c r="P199" s="111">
        <v>52691</v>
      </c>
      <c r="Q199" s="184">
        <v>48968</v>
      </c>
      <c r="R199" s="111">
        <v>9318</v>
      </c>
      <c r="S199" s="184">
        <v>8842</v>
      </c>
      <c r="T199" s="111">
        <v>27856</v>
      </c>
      <c r="U199" s="184">
        <v>25821</v>
      </c>
      <c r="V199" s="111">
        <v>37174</v>
      </c>
      <c r="W199" s="184">
        <v>34663</v>
      </c>
      <c r="X199" s="111">
        <v>71837</v>
      </c>
      <c r="Y199" s="111">
        <v>18160</v>
      </c>
      <c r="Z199" s="184">
        <v>53677</v>
      </c>
      <c r="AA199" s="38"/>
    </row>
    <row r="200" spans="1:27">
      <c r="A200" s="121">
        <v>1</v>
      </c>
      <c r="B200" s="57">
        <v>1</v>
      </c>
      <c r="C200" s="57">
        <v>1</v>
      </c>
      <c r="D200" s="120">
        <v>113000</v>
      </c>
      <c r="E200" s="57" t="s">
        <v>17</v>
      </c>
      <c r="F200" s="188">
        <v>111227</v>
      </c>
      <c r="G200" s="111">
        <v>17492</v>
      </c>
      <c r="H200" s="111">
        <v>16333</v>
      </c>
      <c r="I200" s="111">
        <v>19848</v>
      </c>
      <c r="J200" s="111">
        <v>20286</v>
      </c>
      <c r="K200" s="111">
        <v>20002</v>
      </c>
      <c r="L200" s="184">
        <v>17266</v>
      </c>
      <c r="M200" s="111">
        <v>33825</v>
      </c>
      <c r="N200" s="111">
        <v>53673</v>
      </c>
      <c r="O200" s="184">
        <v>57554</v>
      </c>
      <c r="P200" s="111">
        <v>57432</v>
      </c>
      <c r="Q200" s="184">
        <v>53795</v>
      </c>
      <c r="R200" s="111">
        <v>10133</v>
      </c>
      <c r="S200" s="184">
        <v>9715</v>
      </c>
      <c r="T200" s="111">
        <v>29862</v>
      </c>
      <c r="U200" s="184">
        <v>27692</v>
      </c>
      <c r="V200" s="111">
        <v>39995</v>
      </c>
      <c r="W200" s="184">
        <v>37407</v>
      </c>
      <c r="X200" s="111">
        <v>77402</v>
      </c>
      <c r="Y200" s="111">
        <v>19848</v>
      </c>
      <c r="Z200" s="184">
        <v>57554</v>
      </c>
      <c r="AA200" s="38"/>
    </row>
    <row r="201" spans="1:27">
      <c r="A201" s="121">
        <v>1</v>
      </c>
      <c r="B201" s="57">
        <v>1</v>
      </c>
      <c r="C201" s="57">
        <v>1</v>
      </c>
      <c r="D201" s="120">
        <v>513000</v>
      </c>
      <c r="E201" s="57" t="s">
        <v>96</v>
      </c>
      <c r="F201" s="188">
        <v>54461</v>
      </c>
      <c r="G201" s="111">
        <v>8270</v>
      </c>
      <c r="H201" s="111">
        <v>7641</v>
      </c>
      <c r="I201" s="111">
        <v>9810</v>
      </c>
      <c r="J201" s="111">
        <v>9865</v>
      </c>
      <c r="K201" s="111">
        <v>10298</v>
      </c>
      <c r="L201" s="184">
        <v>8577</v>
      </c>
      <c r="M201" s="111">
        <v>15911</v>
      </c>
      <c r="N201" s="111">
        <v>25721</v>
      </c>
      <c r="O201" s="184">
        <v>28740</v>
      </c>
      <c r="P201" s="111">
        <v>28522</v>
      </c>
      <c r="Q201" s="184">
        <v>25939</v>
      </c>
      <c r="R201" s="111">
        <v>5121</v>
      </c>
      <c r="S201" s="184">
        <v>4689</v>
      </c>
      <c r="T201" s="111">
        <v>15187</v>
      </c>
      <c r="U201" s="184">
        <v>13553</v>
      </c>
      <c r="V201" s="111">
        <v>20308</v>
      </c>
      <c r="W201" s="184">
        <v>18242</v>
      </c>
      <c r="X201" s="111">
        <v>38550</v>
      </c>
      <c r="Y201" s="111">
        <v>9810</v>
      </c>
      <c r="Z201" s="184">
        <v>28740</v>
      </c>
      <c r="AA201" s="38"/>
    </row>
    <row r="202" spans="1:27">
      <c r="A202" s="121">
        <v>1</v>
      </c>
      <c r="B202" s="57">
        <v>1</v>
      </c>
      <c r="C202" s="57">
        <v>1</v>
      </c>
      <c r="D202" s="120">
        <v>914000</v>
      </c>
      <c r="E202" s="57" t="s">
        <v>135</v>
      </c>
      <c r="F202" s="188">
        <v>38913</v>
      </c>
      <c r="G202" s="111">
        <v>5718</v>
      </c>
      <c r="H202" s="111">
        <v>5429</v>
      </c>
      <c r="I202" s="111">
        <v>6881</v>
      </c>
      <c r="J202" s="111">
        <v>7043</v>
      </c>
      <c r="K202" s="111">
        <v>7633</v>
      </c>
      <c r="L202" s="184">
        <v>6209</v>
      </c>
      <c r="M202" s="111">
        <v>11147</v>
      </c>
      <c r="N202" s="111">
        <v>18028</v>
      </c>
      <c r="O202" s="184">
        <v>20885</v>
      </c>
      <c r="P202" s="111">
        <v>20077</v>
      </c>
      <c r="Q202" s="184">
        <v>18836</v>
      </c>
      <c r="R202" s="111">
        <v>3544</v>
      </c>
      <c r="S202" s="184">
        <v>3337</v>
      </c>
      <c r="T202" s="111">
        <v>10772</v>
      </c>
      <c r="U202" s="184">
        <v>10113</v>
      </c>
      <c r="V202" s="111">
        <v>14316</v>
      </c>
      <c r="W202" s="184">
        <v>13450</v>
      </c>
      <c r="X202" s="111">
        <v>27766</v>
      </c>
      <c r="Y202" s="111">
        <v>6881</v>
      </c>
      <c r="Z202" s="184">
        <v>20885</v>
      </c>
      <c r="AA202" s="38"/>
    </row>
    <row r="203" spans="1:27">
      <c r="A203" s="121">
        <v>1</v>
      </c>
      <c r="B203" s="57">
        <v>1</v>
      </c>
      <c r="C203" s="57">
        <v>1</v>
      </c>
      <c r="D203" s="120">
        <v>915000</v>
      </c>
      <c r="E203" s="57" t="s">
        <v>136</v>
      </c>
      <c r="F203" s="188">
        <v>37665</v>
      </c>
      <c r="G203" s="111">
        <v>5176</v>
      </c>
      <c r="H203" s="111">
        <v>5146</v>
      </c>
      <c r="I203" s="111">
        <v>6559</v>
      </c>
      <c r="J203" s="111">
        <v>6970</v>
      </c>
      <c r="K203" s="111">
        <v>7455</v>
      </c>
      <c r="L203" s="184">
        <v>6359</v>
      </c>
      <c r="M203" s="111">
        <v>10322</v>
      </c>
      <c r="N203" s="111">
        <v>16881</v>
      </c>
      <c r="O203" s="184">
        <v>20784</v>
      </c>
      <c r="P203" s="111">
        <v>19334</v>
      </c>
      <c r="Q203" s="184">
        <v>18331</v>
      </c>
      <c r="R203" s="111">
        <v>3374</v>
      </c>
      <c r="S203" s="184">
        <v>3185</v>
      </c>
      <c r="T203" s="111">
        <v>10766</v>
      </c>
      <c r="U203" s="184">
        <v>10018</v>
      </c>
      <c r="V203" s="111">
        <v>14140</v>
      </c>
      <c r="W203" s="184">
        <v>13203</v>
      </c>
      <c r="X203" s="111">
        <v>27343</v>
      </c>
      <c r="Y203" s="111">
        <v>6559</v>
      </c>
      <c r="Z203" s="184">
        <v>20784</v>
      </c>
      <c r="AA203" s="38"/>
    </row>
    <row r="204" spans="1:27">
      <c r="A204" s="121">
        <v>1</v>
      </c>
      <c r="B204" s="57">
        <v>1</v>
      </c>
      <c r="C204" s="57">
        <v>1</v>
      </c>
      <c r="D204" s="120">
        <v>916000</v>
      </c>
      <c r="E204" s="57" t="s">
        <v>137</v>
      </c>
      <c r="F204" s="188">
        <v>30482</v>
      </c>
      <c r="G204" s="111">
        <v>4381</v>
      </c>
      <c r="H204" s="111">
        <v>4208</v>
      </c>
      <c r="I204" s="111">
        <v>5286</v>
      </c>
      <c r="J204" s="111">
        <v>5334</v>
      </c>
      <c r="K204" s="111">
        <v>6029</v>
      </c>
      <c r="L204" s="184">
        <v>5244</v>
      </c>
      <c r="M204" s="111">
        <v>8589</v>
      </c>
      <c r="N204" s="111">
        <v>13875</v>
      </c>
      <c r="O204" s="184">
        <v>16607</v>
      </c>
      <c r="P204" s="111">
        <v>15690</v>
      </c>
      <c r="Q204" s="184">
        <v>14792</v>
      </c>
      <c r="R204" s="111">
        <v>2664</v>
      </c>
      <c r="S204" s="184">
        <v>2622</v>
      </c>
      <c r="T204" s="111">
        <v>8590</v>
      </c>
      <c r="U204" s="184">
        <v>8017</v>
      </c>
      <c r="V204" s="111">
        <v>11254</v>
      </c>
      <c r="W204" s="184">
        <v>10639</v>
      </c>
      <c r="X204" s="111">
        <v>21893</v>
      </c>
      <c r="Y204" s="111">
        <v>5286</v>
      </c>
      <c r="Z204" s="184">
        <v>16607</v>
      </c>
      <c r="AA204" s="38"/>
    </row>
    <row r="205" spans="1:27">
      <c r="A205" s="121">
        <v>1</v>
      </c>
      <c r="B205" s="57">
        <v>1</v>
      </c>
      <c r="C205" s="57">
        <v>1</v>
      </c>
      <c r="D205" s="120">
        <v>114000</v>
      </c>
      <c r="E205" s="57" t="s">
        <v>18</v>
      </c>
      <c r="F205" s="188">
        <v>44488</v>
      </c>
      <c r="G205" s="111">
        <v>6587</v>
      </c>
      <c r="H205" s="111">
        <v>6058</v>
      </c>
      <c r="I205" s="111">
        <v>8009</v>
      </c>
      <c r="J205" s="111">
        <v>8184</v>
      </c>
      <c r="K205" s="111">
        <v>8545</v>
      </c>
      <c r="L205" s="184">
        <v>7105</v>
      </c>
      <c r="M205" s="111">
        <v>12645</v>
      </c>
      <c r="N205" s="111">
        <v>20654</v>
      </c>
      <c r="O205" s="184">
        <v>23834</v>
      </c>
      <c r="P205" s="111">
        <v>23087</v>
      </c>
      <c r="Q205" s="184">
        <v>21401</v>
      </c>
      <c r="R205" s="111">
        <v>4184</v>
      </c>
      <c r="S205" s="184">
        <v>3825</v>
      </c>
      <c r="T205" s="111">
        <v>12444</v>
      </c>
      <c r="U205" s="184">
        <v>11390</v>
      </c>
      <c r="V205" s="111">
        <v>16628</v>
      </c>
      <c r="W205" s="184">
        <v>15215</v>
      </c>
      <c r="X205" s="111">
        <v>31843</v>
      </c>
      <c r="Y205" s="111">
        <v>8009</v>
      </c>
      <c r="Z205" s="184">
        <v>23834</v>
      </c>
      <c r="AA205" s="38"/>
    </row>
    <row r="206" spans="1:27">
      <c r="A206" s="121">
        <v>1</v>
      </c>
      <c r="B206" s="57">
        <v>1</v>
      </c>
      <c r="C206" s="57">
        <v>1</v>
      </c>
      <c r="D206" s="120">
        <v>116000</v>
      </c>
      <c r="E206" s="57" t="s">
        <v>19</v>
      </c>
      <c r="F206" s="188">
        <v>51618</v>
      </c>
      <c r="G206" s="111">
        <v>7765</v>
      </c>
      <c r="H206" s="111">
        <v>7149</v>
      </c>
      <c r="I206" s="111">
        <v>9115</v>
      </c>
      <c r="J206" s="111">
        <v>9333</v>
      </c>
      <c r="K206" s="111">
        <v>10004</v>
      </c>
      <c r="L206" s="184">
        <v>8252</v>
      </c>
      <c r="M206" s="111">
        <v>14914</v>
      </c>
      <c r="N206" s="111">
        <v>24029</v>
      </c>
      <c r="O206" s="184">
        <v>27589</v>
      </c>
      <c r="P206" s="111">
        <v>26641</v>
      </c>
      <c r="Q206" s="184">
        <v>24977</v>
      </c>
      <c r="R206" s="111">
        <v>4672</v>
      </c>
      <c r="S206" s="184">
        <v>4443</v>
      </c>
      <c r="T206" s="111">
        <v>14237</v>
      </c>
      <c r="U206" s="184">
        <v>13352</v>
      </c>
      <c r="V206" s="111">
        <v>18909</v>
      </c>
      <c r="W206" s="184">
        <v>17795</v>
      </c>
      <c r="X206" s="111">
        <v>36704</v>
      </c>
      <c r="Y206" s="111">
        <v>9115</v>
      </c>
      <c r="Z206" s="184">
        <v>27589</v>
      </c>
      <c r="AA206" s="38"/>
    </row>
    <row r="207" spans="1:27">
      <c r="A207" s="121">
        <v>1</v>
      </c>
      <c r="B207" s="57">
        <v>1</v>
      </c>
      <c r="C207" s="57">
        <v>1</v>
      </c>
      <c r="D207" s="120">
        <v>117000</v>
      </c>
      <c r="E207" s="57" t="s">
        <v>20</v>
      </c>
      <c r="F207" s="188">
        <v>32229</v>
      </c>
      <c r="G207" s="111">
        <v>4963</v>
      </c>
      <c r="H207" s="111">
        <v>4584</v>
      </c>
      <c r="I207" s="111">
        <v>6032</v>
      </c>
      <c r="J207" s="111">
        <v>5762</v>
      </c>
      <c r="K207" s="111">
        <v>6051</v>
      </c>
      <c r="L207" s="184">
        <v>4837</v>
      </c>
      <c r="M207" s="111">
        <v>9547</v>
      </c>
      <c r="N207" s="111">
        <v>15579</v>
      </c>
      <c r="O207" s="184">
        <v>16650</v>
      </c>
      <c r="P207" s="111">
        <v>16681</v>
      </c>
      <c r="Q207" s="184">
        <v>15548</v>
      </c>
      <c r="R207" s="111">
        <v>3094</v>
      </c>
      <c r="S207" s="184">
        <v>2938</v>
      </c>
      <c r="T207" s="111">
        <v>8606</v>
      </c>
      <c r="U207" s="184">
        <v>8044</v>
      </c>
      <c r="V207" s="111">
        <v>11700</v>
      </c>
      <c r="W207" s="184">
        <v>10982</v>
      </c>
      <c r="X207" s="111">
        <v>22682</v>
      </c>
      <c r="Y207" s="111">
        <v>6032</v>
      </c>
      <c r="Z207" s="184">
        <v>16650</v>
      </c>
      <c r="AA207" s="38"/>
    </row>
    <row r="208" spans="1:27">
      <c r="A208" s="121">
        <v>1</v>
      </c>
      <c r="B208" s="57">
        <v>1</v>
      </c>
      <c r="C208" s="57">
        <v>1</v>
      </c>
      <c r="D208" s="120">
        <v>119000</v>
      </c>
      <c r="E208" s="57" t="s">
        <v>21</v>
      </c>
      <c r="F208" s="188">
        <v>39901</v>
      </c>
      <c r="G208" s="111">
        <v>6009</v>
      </c>
      <c r="H208" s="111">
        <v>5626</v>
      </c>
      <c r="I208" s="111">
        <v>7216</v>
      </c>
      <c r="J208" s="111">
        <v>7247</v>
      </c>
      <c r="K208" s="111">
        <v>7460</v>
      </c>
      <c r="L208" s="184">
        <v>6343</v>
      </c>
      <c r="M208" s="111">
        <v>11635</v>
      </c>
      <c r="N208" s="111">
        <v>18851</v>
      </c>
      <c r="O208" s="184">
        <v>21050</v>
      </c>
      <c r="P208" s="111">
        <v>20523</v>
      </c>
      <c r="Q208" s="184">
        <v>19378</v>
      </c>
      <c r="R208" s="111">
        <v>3698</v>
      </c>
      <c r="S208" s="184">
        <v>3518</v>
      </c>
      <c r="T208" s="111">
        <v>10828</v>
      </c>
      <c r="U208" s="184">
        <v>10222</v>
      </c>
      <c r="V208" s="111">
        <v>14526</v>
      </c>
      <c r="W208" s="184">
        <v>13740</v>
      </c>
      <c r="X208" s="111">
        <v>28266</v>
      </c>
      <c r="Y208" s="111">
        <v>7216</v>
      </c>
      <c r="Z208" s="184">
        <v>21050</v>
      </c>
      <c r="AA208" s="38"/>
    </row>
    <row r="209" spans="1:27">
      <c r="A209" s="121">
        <v>1</v>
      </c>
      <c r="B209" s="57">
        <v>1</v>
      </c>
      <c r="C209" s="57">
        <v>1</v>
      </c>
      <c r="D209" s="120">
        <v>124000</v>
      </c>
      <c r="E209" s="57" t="s">
        <v>24</v>
      </c>
      <c r="F209" s="188">
        <v>72451</v>
      </c>
      <c r="G209" s="111">
        <v>10834</v>
      </c>
      <c r="H209" s="111">
        <v>10240</v>
      </c>
      <c r="I209" s="111">
        <v>13020</v>
      </c>
      <c r="J209" s="111">
        <v>13185</v>
      </c>
      <c r="K209" s="111">
        <v>13533</v>
      </c>
      <c r="L209" s="184">
        <v>11639</v>
      </c>
      <c r="M209" s="111">
        <v>21074</v>
      </c>
      <c r="N209" s="111">
        <v>34094</v>
      </c>
      <c r="O209" s="184">
        <v>38357</v>
      </c>
      <c r="P209" s="111">
        <v>37134</v>
      </c>
      <c r="Q209" s="184">
        <v>35317</v>
      </c>
      <c r="R209" s="111">
        <v>6600</v>
      </c>
      <c r="S209" s="184">
        <v>6420</v>
      </c>
      <c r="T209" s="111">
        <v>19670</v>
      </c>
      <c r="U209" s="184">
        <v>18687</v>
      </c>
      <c r="V209" s="111">
        <v>26270</v>
      </c>
      <c r="W209" s="184">
        <v>25107</v>
      </c>
      <c r="X209" s="111">
        <v>51377</v>
      </c>
      <c r="Y209" s="111">
        <v>13020</v>
      </c>
      <c r="Z209" s="184">
        <v>38357</v>
      </c>
      <c r="AA209" s="38"/>
    </row>
    <row r="210" spans="1:27">
      <c r="A210" s="122"/>
      <c r="B210" s="123"/>
      <c r="C210" s="123"/>
      <c r="D210" s="124"/>
      <c r="E210" s="112" t="s">
        <v>209</v>
      </c>
      <c r="F210" s="185">
        <v>794421</v>
      </c>
      <c r="G210" s="114">
        <v>120073</v>
      </c>
      <c r="H210" s="115">
        <v>111964</v>
      </c>
      <c r="I210" s="115">
        <v>141267</v>
      </c>
      <c r="J210" s="115">
        <v>143217</v>
      </c>
      <c r="K210" s="115">
        <v>149317</v>
      </c>
      <c r="L210" s="185">
        <v>128583</v>
      </c>
      <c r="M210" s="114">
        <v>232037</v>
      </c>
      <c r="N210" s="115">
        <v>373304</v>
      </c>
      <c r="O210" s="185">
        <v>421117</v>
      </c>
      <c r="P210" s="114">
        <v>410179</v>
      </c>
      <c r="Q210" s="185">
        <v>384242</v>
      </c>
      <c r="R210" s="114">
        <v>72450</v>
      </c>
      <c r="S210" s="185">
        <v>68817</v>
      </c>
      <c r="T210" s="114">
        <v>218352</v>
      </c>
      <c r="U210" s="185">
        <v>202765</v>
      </c>
      <c r="V210" s="114">
        <v>290802</v>
      </c>
      <c r="W210" s="185">
        <v>271582</v>
      </c>
      <c r="X210" s="114">
        <v>562384</v>
      </c>
      <c r="Y210" s="115">
        <v>141267</v>
      </c>
      <c r="Z210" s="113">
        <v>421117</v>
      </c>
      <c r="AA210" s="38"/>
    </row>
    <row r="211" spans="1:27">
      <c r="A211" s="121">
        <v>2</v>
      </c>
      <c r="B211" s="57">
        <v>2</v>
      </c>
      <c r="C211" s="57">
        <v>1</v>
      </c>
      <c r="D211" s="120">
        <v>334002</v>
      </c>
      <c r="E211" s="220" t="s">
        <v>249</v>
      </c>
      <c r="F211" s="188">
        <v>46505</v>
      </c>
      <c r="G211" s="111">
        <v>6287</v>
      </c>
      <c r="H211" s="111">
        <v>5719</v>
      </c>
      <c r="I211" s="111">
        <v>7040</v>
      </c>
      <c r="J211" s="111">
        <v>7373</v>
      </c>
      <c r="K211" s="111">
        <v>7592</v>
      </c>
      <c r="L211" s="184">
        <v>12494</v>
      </c>
      <c r="M211" s="111">
        <v>12006</v>
      </c>
      <c r="N211" s="111">
        <v>19046</v>
      </c>
      <c r="O211" s="184">
        <v>27459</v>
      </c>
      <c r="P211" s="111">
        <v>24765</v>
      </c>
      <c r="Q211" s="184">
        <v>21740</v>
      </c>
      <c r="R211" s="111">
        <v>3573</v>
      </c>
      <c r="S211" s="184">
        <v>3467</v>
      </c>
      <c r="T211" s="111">
        <v>15086</v>
      </c>
      <c r="U211" s="184">
        <v>12373</v>
      </c>
      <c r="V211" s="111">
        <v>18659</v>
      </c>
      <c r="W211" s="184">
        <v>15840</v>
      </c>
      <c r="X211" s="111">
        <v>34499</v>
      </c>
      <c r="Y211" s="111">
        <v>7040</v>
      </c>
      <c r="Z211" s="184">
        <v>27459</v>
      </c>
      <c r="AA211" s="38"/>
    </row>
    <row r="212" spans="1:27">
      <c r="A212" s="121">
        <v>2</v>
      </c>
      <c r="B212" s="57">
        <v>2</v>
      </c>
      <c r="C212" s="57">
        <v>1</v>
      </c>
      <c r="D212" s="120">
        <v>711000</v>
      </c>
      <c r="E212" s="57" t="s">
        <v>368</v>
      </c>
      <c r="F212" s="188">
        <v>69235</v>
      </c>
      <c r="G212" s="111">
        <v>10142</v>
      </c>
      <c r="H212" s="111">
        <v>9430</v>
      </c>
      <c r="I212" s="111">
        <v>12176</v>
      </c>
      <c r="J212" s="111">
        <v>12575</v>
      </c>
      <c r="K212" s="111">
        <v>12970</v>
      </c>
      <c r="L212" s="184">
        <v>11942</v>
      </c>
      <c r="M212" s="111">
        <v>19572</v>
      </c>
      <c r="N212" s="111">
        <v>31748</v>
      </c>
      <c r="O212" s="184">
        <v>37487</v>
      </c>
      <c r="P212" s="111">
        <v>35287</v>
      </c>
      <c r="Q212" s="184">
        <v>33948</v>
      </c>
      <c r="R212" s="111">
        <v>6203</v>
      </c>
      <c r="S212" s="184">
        <v>5973</v>
      </c>
      <c r="T212" s="111">
        <v>19113</v>
      </c>
      <c r="U212" s="184">
        <v>18374</v>
      </c>
      <c r="V212" s="111">
        <v>25316</v>
      </c>
      <c r="W212" s="184">
        <v>24347</v>
      </c>
      <c r="X212" s="111">
        <v>49663</v>
      </c>
      <c r="Y212" s="111">
        <v>12176</v>
      </c>
      <c r="Z212" s="184">
        <v>37487</v>
      </c>
      <c r="AA212" s="38"/>
    </row>
    <row r="213" spans="1:27">
      <c r="A213" s="121">
        <v>2</v>
      </c>
      <c r="B213" s="57">
        <v>2</v>
      </c>
      <c r="C213" s="57">
        <v>1</v>
      </c>
      <c r="D213" s="120">
        <v>314000</v>
      </c>
      <c r="E213" s="57" t="s">
        <v>54</v>
      </c>
      <c r="F213" s="188">
        <v>68977</v>
      </c>
      <c r="G213" s="111">
        <v>10131</v>
      </c>
      <c r="H213" s="111">
        <v>9711</v>
      </c>
      <c r="I213" s="111">
        <v>12507</v>
      </c>
      <c r="J213" s="111">
        <v>12370</v>
      </c>
      <c r="K213" s="111">
        <v>12065</v>
      </c>
      <c r="L213" s="184">
        <v>12193</v>
      </c>
      <c r="M213" s="111">
        <v>19842</v>
      </c>
      <c r="N213" s="111">
        <v>32349</v>
      </c>
      <c r="O213" s="184">
        <v>36628</v>
      </c>
      <c r="P213" s="111">
        <v>35294</v>
      </c>
      <c r="Q213" s="184">
        <v>33683</v>
      </c>
      <c r="R213" s="111">
        <v>6476</v>
      </c>
      <c r="S213" s="184">
        <v>6031</v>
      </c>
      <c r="T213" s="111">
        <v>18549</v>
      </c>
      <c r="U213" s="184">
        <v>18079</v>
      </c>
      <c r="V213" s="111">
        <v>25025</v>
      </c>
      <c r="W213" s="184">
        <v>24110</v>
      </c>
      <c r="X213" s="111">
        <v>49135</v>
      </c>
      <c r="Y213" s="111">
        <v>12507</v>
      </c>
      <c r="Z213" s="184">
        <v>36628</v>
      </c>
      <c r="AA213" s="38"/>
    </row>
    <row r="214" spans="1:27">
      <c r="A214" s="121">
        <v>2</v>
      </c>
      <c r="B214" s="57">
        <v>2</v>
      </c>
      <c r="C214" s="57">
        <v>1</v>
      </c>
      <c r="D214" s="120">
        <v>512000</v>
      </c>
      <c r="E214" s="57" t="s">
        <v>95</v>
      </c>
      <c r="F214" s="188">
        <v>21951</v>
      </c>
      <c r="G214" s="111">
        <v>3150</v>
      </c>
      <c r="H214" s="111">
        <v>2951</v>
      </c>
      <c r="I214" s="111">
        <v>3839</v>
      </c>
      <c r="J214" s="111">
        <v>3966</v>
      </c>
      <c r="K214" s="111">
        <v>4444</v>
      </c>
      <c r="L214" s="184">
        <v>3601</v>
      </c>
      <c r="M214" s="111">
        <v>6101</v>
      </c>
      <c r="N214" s="111">
        <v>9940</v>
      </c>
      <c r="O214" s="184">
        <v>12011</v>
      </c>
      <c r="P214" s="111">
        <v>11352</v>
      </c>
      <c r="Q214" s="184">
        <v>10599</v>
      </c>
      <c r="R214" s="111">
        <v>2001</v>
      </c>
      <c r="S214" s="184">
        <v>1838</v>
      </c>
      <c r="T214" s="111">
        <v>6200</v>
      </c>
      <c r="U214" s="184">
        <v>5811</v>
      </c>
      <c r="V214" s="111">
        <v>8201</v>
      </c>
      <c r="W214" s="184">
        <v>7649</v>
      </c>
      <c r="X214" s="111">
        <v>15850</v>
      </c>
      <c r="Y214" s="111">
        <v>3839</v>
      </c>
      <c r="Z214" s="184">
        <v>12011</v>
      </c>
      <c r="AA214" s="38"/>
    </row>
    <row r="215" spans="1:27">
      <c r="A215" s="121">
        <v>2</v>
      </c>
      <c r="B215" s="57">
        <v>2</v>
      </c>
      <c r="C215" s="57">
        <v>1</v>
      </c>
      <c r="D215" s="120">
        <v>111000</v>
      </c>
      <c r="E215" s="57" t="s">
        <v>15</v>
      </c>
      <c r="F215" s="188">
        <v>115592</v>
      </c>
      <c r="G215" s="111">
        <v>19542</v>
      </c>
      <c r="H215" s="111">
        <v>17690</v>
      </c>
      <c r="I215" s="111">
        <v>21699</v>
      </c>
      <c r="J215" s="111">
        <v>20861</v>
      </c>
      <c r="K215" s="111">
        <v>19418</v>
      </c>
      <c r="L215" s="184">
        <v>16382</v>
      </c>
      <c r="M215" s="111">
        <v>37232</v>
      </c>
      <c r="N215" s="111">
        <v>58931</v>
      </c>
      <c r="O215" s="184">
        <v>56661</v>
      </c>
      <c r="P215" s="111">
        <v>59408</v>
      </c>
      <c r="Q215" s="184">
        <v>56184</v>
      </c>
      <c r="R215" s="111">
        <v>11233</v>
      </c>
      <c r="S215" s="184">
        <v>10466</v>
      </c>
      <c r="T215" s="111">
        <v>29077</v>
      </c>
      <c r="U215" s="184">
        <v>27584</v>
      </c>
      <c r="V215" s="111">
        <v>40310</v>
      </c>
      <c r="W215" s="184">
        <v>38050</v>
      </c>
      <c r="X215" s="111">
        <v>78360</v>
      </c>
      <c r="Y215" s="111">
        <v>21699</v>
      </c>
      <c r="Z215" s="184">
        <v>56661</v>
      </c>
      <c r="AA215" s="38"/>
    </row>
    <row r="216" spans="1:27">
      <c r="A216" s="121">
        <v>2</v>
      </c>
      <c r="B216" s="57">
        <v>2</v>
      </c>
      <c r="C216" s="57">
        <v>1</v>
      </c>
      <c r="D216" s="120">
        <v>315000</v>
      </c>
      <c r="E216" s="57" t="s">
        <v>55</v>
      </c>
      <c r="F216" s="188">
        <v>208024</v>
      </c>
      <c r="G216" s="111">
        <v>34075</v>
      </c>
      <c r="H216" s="111">
        <v>30850</v>
      </c>
      <c r="I216" s="111">
        <v>37779</v>
      </c>
      <c r="J216" s="111">
        <v>36988</v>
      </c>
      <c r="K216" s="111">
        <v>35587</v>
      </c>
      <c r="L216" s="184">
        <v>32745</v>
      </c>
      <c r="M216" s="111">
        <v>64925</v>
      </c>
      <c r="N216" s="111">
        <v>102704</v>
      </c>
      <c r="O216" s="184">
        <v>105320</v>
      </c>
      <c r="P216" s="111">
        <v>106477</v>
      </c>
      <c r="Q216" s="184">
        <v>101547</v>
      </c>
      <c r="R216" s="111">
        <v>19393</v>
      </c>
      <c r="S216" s="184">
        <v>18386</v>
      </c>
      <c r="T216" s="111">
        <v>53757</v>
      </c>
      <c r="U216" s="184">
        <v>51563</v>
      </c>
      <c r="V216" s="111">
        <v>73150</v>
      </c>
      <c r="W216" s="184">
        <v>69949</v>
      </c>
      <c r="X216" s="111">
        <v>143099</v>
      </c>
      <c r="Y216" s="111">
        <v>37779</v>
      </c>
      <c r="Z216" s="184">
        <v>105320</v>
      </c>
      <c r="AA216" s="38"/>
    </row>
    <row r="217" spans="1:27">
      <c r="A217" s="121">
        <v>2</v>
      </c>
      <c r="B217" s="57">
        <v>2</v>
      </c>
      <c r="C217" s="57">
        <v>1</v>
      </c>
      <c r="D217" s="120">
        <v>316000</v>
      </c>
      <c r="E217" s="57" t="s">
        <v>56</v>
      </c>
      <c r="F217" s="188">
        <v>33033</v>
      </c>
      <c r="G217" s="111">
        <v>4834</v>
      </c>
      <c r="H217" s="111">
        <v>4754</v>
      </c>
      <c r="I217" s="111">
        <v>5966</v>
      </c>
      <c r="J217" s="111">
        <v>6082</v>
      </c>
      <c r="K217" s="111">
        <v>6512</v>
      </c>
      <c r="L217" s="184">
        <v>4885</v>
      </c>
      <c r="M217" s="111">
        <v>9588</v>
      </c>
      <c r="N217" s="111">
        <v>15554</v>
      </c>
      <c r="O217" s="184">
        <v>17479</v>
      </c>
      <c r="P217" s="111">
        <v>17204</v>
      </c>
      <c r="Q217" s="184">
        <v>15829</v>
      </c>
      <c r="R217" s="111">
        <v>3124</v>
      </c>
      <c r="S217" s="184">
        <v>2842</v>
      </c>
      <c r="T217" s="111">
        <v>9176</v>
      </c>
      <c r="U217" s="184">
        <v>8303</v>
      </c>
      <c r="V217" s="111">
        <v>12300</v>
      </c>
      <c r="W217" s="184">
        <v>11145</v>
      </c>
      <c r="X217" s="111">
        <v>23445</v>
      </c>
      <c r="Y217" s="111">
        <v>5966</v>
      </c>
      <c r="Z217" s="184">
        <v>17479</v>
      </c>
      <c r="AA217" s="38"/>
    </row>
    <row r="218" spans="1:27">
      <c r="A218" s="121">
        <v>2</v>
      </c>
      <c r="B218" s="57">
        <v>3</v>
      </c>
      <c r="C218" s="57">
        <v>1</v>
      </c>
      <c r="D218" s="120">
        <v>515000</v>
      </c>
      <c r="E218" s="57" t="s">
        <v>97</v>
      </c>
      <c r="F218" s="188">
        <v>60167</v>
      </c>
      <c r="G218" s="111">
        <v>8991</v>
      </c>
      <c r="H218" s="111">
        <v>8145</v>
      </c>
      <c r="I218" s="111">
        <v>10085</v>
      </c>
      <c r="J218" s="111">
        <v>9868</v>
      </c>
      <c r="K218" s="111">
        <v>9943</v>
      </c>
      <c r="L218" s="184">
        <v>13135</v>
      </c>
      <c r="M218" s="111">
        <v>17136</v>
      </c>
      <c r="N218" s="111">
        <v>27221</v>
      </c>
      <c r="O218" s="184">
        <v>32946</v>
      </c>
      <c r="P218" s="111">
        <v>30216</v>
      </c>
      <c r="Q218" s="184">
        <v>29951</v>
      </c>
      <c r="R218" s="111">
        <v>5181</v>
      </c>
      <c r="S218" s="184">
        <v>4904</v>
      </c>
      <c r="T218" s="111">
        <v>16141</v>
      </c>
      <c r="U218" s="184">
        <v>16805</v>
      </c>
      <c r="V218" s="111">
        <v>21322</v>
      </c>
      <c r="W218" s="184">
        <v>21709</v>
      </c>
      <c r="X218" s="111">
        <v>43031</v>
      </c>
      <c r="Y218" s="111">
        <v>10085</v>
      </c>
      <c r="Z218" s="184">
        <v>32946</v>
      </c>
      <c r="AA218" s="38"/>
    </row>
    <row r="219" spans="1:27">
      <c r="A219" s="121">
        <v>2</v>
      </c>
      <c r="B219" s="57">
        <v>2</v>
      </c>
      <c r="C219" s="57">
        <v>1</v>
      </c>
      <c r="D219" s="120">
        <v>120000</v>
      </c>
      <c r="E219" s="57" t="s">
        <v>22</v>
      </c>
      <c r="F219" s="188">
        <v>22141</v>
      </c>
      <c r="G219" s="111">
        <v>3264</v>
      </c>
      <c r="H219" s="111">
        <v>3087</v>
      </c>
      <c r="I219" s="111">
        <v>3872</v>
      </c>
      <c r="J219" s="111">
        <v>4109</v>
      </c>
      <c r="K219" s="111">
        <v>4335</v>
      </c>
      <c r="L219" s="184">
        <v>3474</v>
      </c>
      <c r="M219" s="111">
        <v>6351</v>
      </c>
      <c r="N219" s="111">
        <v>10223</v>
      </c>
      <c r="O219" s="184">
        <v>11918</v>
      </c>
      <c r="P219" s="111">
        <v>11354</v>
      </c>
      <c r="Q219" s="184">
        <v>10787</v>
      </c>
      <c r="R219" s="111">
        <v>2000</v>
      </c>
      <c r="S219" s="184">
        <v>1872</v>
      </c>
      <c r="T219" s="111">
        <v>6133</v>
      </c>
      <c r="U219" s="184">
        <v>5785</v>
      </c>
      <c r="V219" s="111">
        <v>8133</v>
      </c>
      <c r="W219" s="184">
        <v>7657</v>
      </c>
      <c r="X219" s="111">
        <v>15790</v>
      </c>
      <c r="Y219" s="111">
        <v>3872</v>
      </c>
      <c r="Z219" s="184">
        <v>11918</v>
      </c>
      <c r="AA219" s="38"/>
    </row>
    <row r="220" spans="1:27">
      <c r="A220" s="121">
        <v>2</v>
      </c>
      <c r="B220" s="57">
        <v>2</v>
      </c>
      <c r="C220" s="57">
        <v>1</v>
      </c>
      <c r="D220" s="120">
        <v>122000</v>
      </c>
      <c r="E220" s="57" t="s">
        <v>23</v>
      </c>
      <c r="F220" s="188">
        <v>31932</v>
      </c>
      <c r="G220" s="111">
        <v>4563</v>
      </c>
      <c r="H220" s="111">
        <v>4402</v>
      </c>
      <c r="I220" s="111">
        <v>5660</v>
      </c>
      <c r="J220" s="111">
        <v>6009</v>
      </c>
      <c r="K220" s="111">
        <v>6261</v>
      </c>
      <c r="L220" s="184">
        <v>5037</v>
      </c>
      <c r="M220" s="111">
        <v>8965</v>
      </c>
      <c r="N220" s="111">
        <v>14625</v>
      </c>
      <c r="O220" s="184">
        <v>17307</v>
      </c>
      <c r="P220" s="111">
        <v>16527</v>
      </c>
      <c r="Q220" s="184">
        <v>15405</v>
      </c>
      <c r="R220" s="111">
        <v>2908</v>
      </c>
      <c r="S220" s="184">
        <v>2752</v>
      </c>
      <c r="T220" s="111">
        <v>8953</v>
      </c>
      <c r="U220" s="184">
        <v>8354</v>
      </c>
      <c r="V220" s="111">
        <v>11861</v>
      </c>
      <c r="W220" s="184">
        <v>11106</v>
      </c>
      <c r="X220" s="111">
        <v>22967</v>
      </c>
      <c r="Y220" s="111">
        <v>5660</v>
      </c>
      <c r="Z220" s="184">
        <v>17307</v>
      </c>
      <c r="AA220" s="38"/>
    </row>
    <row r="221" spans="1:27">
      <c r="A221" s="122"/>
      <c r="B221" s="123"/>
      <c r="C221" s="123"/>
      <c r="D221" s="124"/>
      <c r="E221" s="112" t="s">
        <v>216</v>
      </c>
      <c r="F221" s="185">
        <v>677557</v>
      </c>
      <c r="G221" s="114">
        <v>104979</v>
      </c>
      <c r="H221" s="115">
        <v>96739</v>
      </c>
      <c r="I221" s="115">
        <v>120623</v>
      </c>
      <c r="J221" s="115">
        <v>120201</v>
      </c>
      <c r="K221" s="115">
        <v>119127</v>
      </c>
      <c r="L221" s="185">
        <v>115888</v>
      </c>
      <c r="M221" s="114">
        <v>201718</v>
      </c>
      <c r="N221" s="115">
        <v>322341</v>
      </c>
      <c r="O221" s="185">
        <v>355216</v>
      </c>
      <c r="P221" s="114">
        <v>347884</v>
      </c>
      <c r="Q221" s="185">
        <v>329673</v>
      </c>
      <c r="R221" s="114">
        <v>62092</v>
      </c>
      <c r="S221" s="185">
        <v>58531</v>
      </c>
      <c r="T221" s="114">
        <v>182185</v>
      </c>
      <c r="U221" s="185">
        <v>173031</v>
      </c>
      <c r="V221" s="114">
        <v>244277</v>
      </c>
      <c r="W221" s="185">
        <v>231562</v>
      </c>
      <c r="X221" s="114">
        <v>475839</v>
      </c>
      <c r="Y221" s="115">
        <v>120623</v>
      </c>
      <c r="Z221" s="113">
        <v>355216</v>
      </c>
      <c r="AA221" s="38"/>
    </row>
    <row r="222" spans="1:27">
      <c r="A222" s="121">
        <v>3</v>
      </c>
      <c r="B222" s="57">
        <v>4</v>
      </c>
      <c r="C222" s="57">
        <v>2</v>
      </c>
      <c r="D222" s="120">
        <v>334000</v>
      </c>
      <c r="E222" s="57" t="s">
        <v>257</v>
      </c>
      <c r="F222" s="188">
        <v>12927</v>
      </c>
      <c r="G222" s="111">
        <v>1788</v>
      </c>
      <c r="H222" s="111">
        <v>1694</v>
      </c>
      <c r="I222" s="111">
        <v>2249</v>
      </c>
      <c r="J222" s="111">
        <v>2415</v>
      </c>
      <c r="K222" s="111">
        <v>2649</v>
      </c>
      <c r="L222" s="184">
        <v>2132</v>
      </c>
      <c r="M222" s="111">
        <v>3482</v>
      </c>
      <c r="N222" s="111">
        <v>5731</v>
      </c>
      <c r="O222" s="184">
        <v>7196</v>
      </c>
      <c r="P222" s="111">
        <v>6690</v>
      </c>
      <c r="Q222" s="184">
        <v>6237</v>
      </c>
      <c r="R222" s="111">
        <v>1168</v>
      </c>
      <c r="S222" s="184">
        <v>1081</v>
      </c>
      <c r="T222" s="111">
        <v>3758</v>
      </c>
      <c r="U222" s="184">
        <v>3438</v>
      </c>
      <c r="V222" s="111">
        <v>4926</v>
      </c>
      <c r="W222" s="184">
        <v>4519</v>
      </c>
      <c r="X222" s="111">
        <v>9445</v>
      </c>
      <c r="Y222" s="111">
        <v>2249</v>
      </c>
      <c r="Z222" s="184">
        <v>7196</v>
      </c>
      <c r="AA222" s="38"/>
    </row>
    <row r="223" spans="1:27">
      <c r="A223" s="121">
        <v>3</v>
      </c>
      <c r="B223" s="57">
        <v>4</v>
      </c>
      <c r="C223" s="57">
        <v>2</v>
      </c>
      <c r="D223" s="120">
        <v>554000</v>
      </c>
      <c r="E223" s="57" t="s">
        <v>264</v>
      </c>
      <c r="F223" s="188">
        <v>37547</v>
      </c>
      <c r="G223" s="111">
        <v>5261</v>
      </c>
      <c r="H223" s="111">
        <v>4973</v>
      </c>
      <c r="I223" s="111">
        <v>6567</v>
      </c>
      <c r="J223" s="111">
        <v>6984</v>
      </c>
      <c r="K223" s="111">
        <v>7728</v>
      </c>
      <c r="L223" s="184">
        <v>6034</v>
      </c>
      <c r="M223" s="111">
        <v>10234</v>
      </c>
      <c r="N223" s="111">
        <v>16801</v>
      </c>
      <c r="O223" s="184">
        <v>20746</v>
      </c>
      <c r="P223" s="111">
        <v>19354</v>
      </c>
      <c r="Q223" s="184">
        <v>18193</v>
      </c>
      <c r="R223" s="111">
        <v>3328</v>
      </c>
      <c r="S223" s="184">
        <v>3239</v>
      </c>
      <c r="T223" s="111">
        <v>10806</v>
      </c>
      <c r="U223" s="184">
        <v>9940</v>
      </c>
      <c r="V223" s="111">
        <v>14134</v>
      </c>
      <c r="W223" s="184">
        <v>13179</v>
      </c>
      <c r="X223" s="111">
        <v>27313</v>
      </c>
      <c r="Y223" s="111">
        <v>6567</v>
      </c>
      <c r="Z223" s="184">
        <v>20746</v>
      </c>
      <c r="AA223" s="38"/>
    </row>
    <row r="224" spans="1:27">
      <c r="A224" s="121">
        <v>3</v>
      </c>
      <c r="B224" s="57">
        <v>4</v>
      </c>
      <c r="C224" s="57">
        <v>2</v>
      </c>
      <c r="D224" s="120">
        <v>558000</v>
      </c>
      <c r="E224" s="57" t="s">
        <v>265</v>
      </c>
      <c r="F224" s="188">
        <v>29216</v>
      </c>
      <c r="G224" s="111">
        <v>4113</v>
      </c>
      <c r="H224" s="111">
        <v>3859</v>
      </c>
      <c r="I224" s="111">
        <v>4969</v>
      </c>
      <c r="J224" s="111">
        <v>5363</v>
      </c>
      <c r="K224" s="111">
        <v>6009</v>
      </c>
      <c r="L224" s="184">
        <v>4903</v>
      </c>
      <c r="M224" s="111">
        <v>7972</v>
      </c>
      <c r="N224" s="111">
        <v>12941</v>
      </c>
      <c r="O224" s="184">
        <v>16275</v>
      </c>
      <c r="P224" s="111">
        <v>15137</v>
      </c>
      <c r="Q224" s="184">
        <v>14079</v>
      </c>
      <c r="R224" s="111">
        <v>2557</v>
      </c>
      <c r="S224" s="184">
        <v>2412</v>
      </c>
      <c r="T224" s="111">
        <v>8497</v>
      </c>
      <c r="U224" s="184">
        <v>7778</v>
      </c>
      <c r="V224" s="111">
        <v>11054</v>
      </c>
      <c r="W224" s="184">
        <v>10190</v>
      </c>
      <c r="X224" s="111">
        <v>21244</v>
      </c>
      <c r="Y224" s="111">
        <v>4969</v>
      </c>
      <c r="Z224" s="184">
        <v>16275</v>
      </c>
      <c r="AA224" s="38"/>
    </row>
    <row r="225" spans="1:27">
      <c r="A225" s="121">
        <v>3</v>
      </c>
      <c r="B225" s="57">
        <v>4</v>
      </c>
      <c r="C225" s="57">
        <v>2</v>
      </c>
      <c r="D225" s="120">
        <v>358000</v>
      </c>
      <c r="E225" s="57" t="s">
        <v>258</v>
      </c>
      <c r="F225" s="188">
        <v>33819</v>
      </c>
      <c r="G225" s="111">
        <v>4856</v>
      </c>
      <c r="H225" s="111">
        <v>4597</v>
      </c>
      <c r="I225" s="111">
        <v>5878</v>
      </c>
      <c r="J225" s="111">
        <v>6147</v>
      </c>
      <c r="K225" s="111">
        <v>6636</v>
      </c>
      <c r="L225" s="184">
        <v>5705</v>
      </c>
      <c r="M225" s="111">
        <v>9453</v>
      </c>
      <c r="N225" s="111">
        <v>15331</v>
      </c>
      <c r="O225" s="184">
        <v>18488</v>
      </c>
      <c r="P225" s="111">
        <v>17610</v>
      </c>
      <c r="Q225" s="184">
        <v>16209</v>
      </c>
      <c r="R225" s="111">
        <v>3061</v>
      </c>
      <c r="S225" s="184">
        <v>2817</v>
      </c>
      <c r="T225" s="111">
        <v>9733</v>
      </c>
      <c r="U225" s="184">
        <v>8755</v>
      </c>
      <c r="V225" s="111">
        <v>12794</v>
      </c>
      <c r="W225" s="184">
        <v>11572</v>
      </c>
      <c r="X225" s="111">
        <v>24366</v>
      </c>
      <c r="Y225" s="111">
        <v>5878</v>
      </c>
      <c r="Z225" s="184">
        <v>18488</v>
      </c>
      <c r="AA225" s="38"/>
    </row>
    <row r="226" spans="1:27">
      <c r="A226" s="121">
        <v>3</v>
      </c>
      <c r="B226" s="57">
        <v>4</v>
      </c>
      <c r="C226" s="57">
        <v>2</v>
      </c>
      <c r="D226" s="120">
        <v>366000</v>
      </c>
      <c r="E226" s="57" t="s">
        <v>259</v>
      </c>
      <c r="F226" s="188">
        <v>38572</v>
      </c>
      <c r="G226" s="111">
        <v>5410</v>
      </c>
      <c r="H226" s="111">
        <v>5217</v>
      </c>
      <c r="I226" s="111">
        <v>6759</v>
      </c>
      <c r="J226" s="111">
        <v>7132</v>
      </c>
      <c r="K226" s="111">
        <v>7882</v>
      </c>
      <c r="L226" s="184">
        <v>6172</v>
      </c>
      <c r="M226" s="111">
        <v>10627</v>
      </c>
      <c r="N226" s="111">
        <v>17386</v>
      </c>
      <c r="O226" s="184">
        <v>21186</v>
      </c>
      <c r="P226" s="111">
        <v>19754</v>
      </c>
      <c r="Q226" s="184">
        <v>18818</v>
      </c>
      <c r="R226" s="111">
        <v>3476</v>
      </c>
      <c r="S226" s="184">
        <v>3283</v>
      </c>
      <c r="T226" s="111">
        <v>10940</v>
      </c>
      <c r="U226" s="184">
        <v>10246</v>
      </c>
      <c r="V226" s="111">
        <v>14416</v>
      </c>
      <c r="W226" s="184">
        <v>13529</v>
      </c>
      <c r="X226" s="111">
        <v>27945</v>
      </c>
      <c r="Y226" s="111">
        <v>6759</v>
      </c>
      <c r="Z226" s="184">
        <v>21186</v>
      </c>
      <c r="AA226" s="38"/>
    </row>
    <row r="227" spans="1:27">
      <c r="A227" s="121">
        <v>3</v>
      </c>
      <c r="B227" s="57">
        <v>4</v>
      </c>
      <c r="C227" s="57">
        <v>2</v>
      </c>
      <c r="D227" s="120">
        <v>754000</v>
      </c>
      <c r="E227" s="57" t="s">
        <v>268</v>
      </c>
      <c r="F227" s="188">
        <v>41444</v>
      </c>
      <c r="G227" s="111">
        <v>5620</v>
      </c>
      <c r="H227" s="111">
        <v>5484</v>
      </c>
      <c r="I227" s="111">
        <v>7282</v>
      </c>
      <c r="J227" s="111">
        <v>7774</v>
      </c>
      <c r="K227" s="111">
        <v>8468</v>
      </c>
      <c r="L227" s="184">
        <v>6816</v>
      </c>
      <c r="M227" s="111">
        <v>11104</v>
      </c>
      <c r="N227" s="111">
        <v>18386</v>
      </c>
      <c r="O227" s="184">
        <v>23058</v>
      </c>
      <c r="P227" s="111">
        <v>21477</v>
      </c>
      <c r="Q227" s="184">
        <v>19967</v>
      </c>
      <c r="R227" s="111">
        <v>3735</v>
      </c>
      <c r="S227" s="184">
        <v>3547</v>
      </c>
      <c r="T227" s="111">
        <v>12048</v>
      </c>
      <c r="U227" s="184">
        <v>11010</v>
      </c>
      <c r="V227" s="111">
        <v>15783</v>
      </c>
      <c r="W227" s="184">
        <v>14557</v>
      </c>
      <c r="X227" s="111">
        <v>30340</v>
      </c>
      <c r="Y227" s="111">
        <v>7282</v>
      </c>
      <c r="Z227" s="184">
        <v>23058</v>
      </c>
      <c r="AA227" s="38"/>
    </row>
    <row r="228" spans="1:27">
      <c r="A228" s="121">
        <v>3</v>
      </c>
      <c r="B228" s="57">
        <v>3</v>
      </c>
      <c r="C228" s="57">
        <v>2</v>
      </c>
      <c r="D228" s="120">
        <v>370000</v>
      </c>
      <c r="E228" s="57" t="s">
        <v>260</v>
      </c>
      <c r="F228" s="188">
        <v>20109</v>
      </c>
      <c r="G228" s="111">
        <v>2758</v>
      </c>
      <c r="H228" s="111">
        <v>2570</v>
      </c>
      <c r="I228" s="111">
        <v>3511</v>
      </c>
      <c r="J228" s="111">
        <v>3723</v>
      </c>
      <c r="K228" s="111">
        <v>4173</v>
      </c>
      <c r="L228" s="184">
        <v>3374</v>
      </c>
      <c r="M228" s="111">
        <v>5328</v>
      </c>
      <c r="N228" s="111">
        <v>8839</v>
      </c>
      <c r="O228" s="184">
        <v>11270</v>
      </c>
      <c r="P228" s="111">
        <v>10445</v>
      </c>
      <c r="Q228" s="184">
        <v>9664</v>
      </c>
      <c r="R228" s="111">
        <v>1812</v>
      </c>
      <c r="S228" s="184">
        <v>1699</v>
      </c>
      <c r="T228" s="111">
        <v>5961</v>
      </c>
      <c r="U228" s="184">
        <v>5309</v>
      </c>
      <c r="V228" s="111">
        <v>7773</v>
      </c>
      <c r="W228" s="184">
        <v>7008</v>
      </c>
      <c r="X228" s="111">
        <v>14781</v>
      </c>
      <c r="Y228" s="111">
        <v>3511</v>
      </c>
      <c r="Z228" s="184">
        <v>11270</v>
      </c>
      <c r="AA228" s="38"/>
    </row>
    <row r="229" spans="1:27">
      <c r="A229" s="121">
        <v>3</v>
      </c>
      <c r="B229" s="57">
        <v>4</v>
      </c>
      <c r="C229" s="57">
        <v>2</v>
      </c>
      <c r="D229" s="120">
        <v>758000</v>
      </c>
      <c r="E229" s="57" t="s">
        <v>270</v>
      </c>
      <c r="F229" s="108">
        <v>19912</v>
      </c>
      <c r="G229" s="109">
        <v>2721</v>
      </c>
      <c r="H229" s="109">
        <v>2661</v>
      </c>
      <c r="I229" s="109">
        <v>3519</v>
      </c>
      <c r="J229" s="109">
        <v>3722</v>
      </c>
      <c r="K229" s="109">
        <v>4103</v>
      </c>
      <c r="L229" s="110">
        <v>3186</v>
      </c>
      <c r="M229" s="109">
        <v>5382</v>
      </c>
      <c r="N229" s="111">
        <v>8901</v>
      </c>
      <c r="O229" s="184">
        <v>11011</v>
      </c>
      <c r="P229" s="111">
        <v>10383</v>
      </c>
      <c r="Q229" s="184">
        <v>9529</v>
      </c>
      <c r="R229" s="111">
        <v>1853</v>
      </c>
      <c r="S229" s="184">
        <v>1666</v>
      </c>
      <c r="T229" s="111">
        <v>5718</v>
      </c>
      <c r="U229" s="184">
        <v>5293</v>
      </c>
      <c r="V229" s="111">
        <v>7571</v>
      </c>
      <c r="W229" s="184">
        <v>6959</v>
      </c>
      <c r="X229" s="111">
        <v>14530</v>
      </c>
      <c r="Y229" s="111">
        <v>3519</v>
      </c>
      <c r="Z229" s="184">
        <v>11011</v>
      </c>
      <c r="AA229" s="38"/>
    </row>
    <row r="230" spans="1:27">
      <c r="A230" s="121">
        <v>3</v>
      </c>
      <c r="B230" s="57">
        <v>4</v>
      </c>
      <c r="C230" s="57">
        <v>2</v>
      </c>
      <c r="D230" s="120">
        <v>958000</v>
      </c>
      <c r="E230" s="57" t="s">
        <v>275</v>
      </c>
      <c r="F230" s="188">
        <v>26434</v>
      </c>
      <c r="G230" s="111">
        <v>3475</v>
      </c>
      <c r="H230" s="111">
        <v>3310</v>
      </c>
      <c r="I230" s="111">
        <v>4438</v>
      </c>
      <c r="J230" s="111">
        <v>4999</v>
      </c>
      <c r="K230" s="111">
        <v>5688</v>
      </c>
      <c r="L230" s="184">
        <v>4524</v>
      </c>
      <c r="M230" s="111">
        <v>6785</v>
      </c>
      <c r="N230" s="111">
        <v>11223</v>
      </c>
      <c r="O230" s="184">
        <v>15211</v>
      </c>
      <c r="P230" s="111">
        <v>13753</v>
      </c>
      <c r="Q230" s="184">
        <v>12681</v>
      </c>
      <c r="R230" s="111">
        <v>2314</v>
      </c>
      <c r="S230" s="184">
        <v>2124</v>
      </c>
      <c r="T230" s="111">
        <v>7976</v>
      </c>
      <c r="U230" s="184">
        <v>7235</v>
      </c>
      <c r="V230" s="111">
        <v>10290</v>
      </c>
      <c r="W230" s="184">
        <v>9359</v>
      </c>
      <c r="X230" s="111">
        <v>19649</v>
      </c>
      <c r="Y230" s="111">
        <v>4438</v>
      </c>
      <c r="Z230" s="184">
        <v>15211</v>
      </c>
      <c r="AA230" s="38"/>
    </row>
    <row r="231" spans="1:27">
      <c r="A231" s="121">
        <v>3</v>
      </c>
      <c r="B231" s="57">
        <v>4</v>
      </c>
      <c r="C231" s="57">
        <v>2</v>
      </c>
      <c r="D231" s="120">
        <v>762000</v>
      </c>
      <c r="E231" s="57" t="s">
        <v>271</v>
      </c>
      <c r="F231" s="188">
        <v>28207</v>
      </c>
      <c r="G231" s="111">
        <v>3712</v>
      </c>
      <c r="H231" s="111">
        <v>3591</v>
      </c>
      <c r="I231" s="111">
        <v>4878</v>
      </c>
      <c r="J231" s="111">
        <v>5322</v>
      </c>
      <c r="K231" s="111">
        <v>6011</v>
      </c>
      <c r="L231" s="184">
        <v>4693</v>
      </c>
      <c r="M231" s="111">
        <v>7303</v>
      </c>
      <c r="N231" s="111">
        <v>12181</v>
      </c>
      <c r="O231" s="184">
        <v>16026</v>
      </c>
      <c r="P231" s="111">
        <v>14611</v>
      </c>
      <c r="Q231" s="184">
        <v>13596</v>
      </c>
      <c r="R231" s="111">
        <v>2549</v>
      </c>
      <c r="S231" s="184">
        <v>2329</v>
      </c>
      <c r="T231" s="111">
        <v>8333</v>
      </c>
      <c r="U231" s="184">
        <v>7693</v>
      </c>
      <c r="V231" s="111">
        <v>10882</v>
      </c>
      <c r="W231" s="184">
        <v>10022</v>
      </c>
      <c r="X231" s="111">
        <v>20904</v>
      </c>
      <c r="Y231" s="111">
        <v>4878</v>
      </c>
      <c r="Z231" s="184">
        <v>16026</v>
      </c>
      <c r="AA231" s="38"/>
    </row>
    <row r="232" spans="1:27">
      <c r="A232" s="121">
        <v>3</v>
      </c>
      <c r="B232" s="57">
        <v>4</v>
      </c>
      <c r="C232" s="57">
        <v>2</v>
      </c>
      <c r="D232" s="120">
        <v>154000</v>
      </c>
      <c r="E232" s="57" t="s">
        <v>252</v>
      </c>
      <c r="F232" s="188">
        <v>26236</v>
      </c>
      <c r="G232" s="111">
        <v>3588</v>
      </c>
      <c r="H232" s="111">
        <v>3481</v>
      </c>
      <c r="I232" s="111">
        <v>4655</v>
      </c>
      <c r="J232" s="111">
        <v>4949</v>
      </c>
      <c r="K232" s="111">
        <v>5320</v>
      </c>
      <c r="L232" s="184">
        <v>4243</v>
      </c>
      <c r="M232" s="111">
        <v>7069</v>
      </c>
      <c r="N232" s="111">
        <v>11724</v>
      </c>
      <c r="O232" s="184">
        <v>14512</v>
      </c>
      <c r="P232" s="111">
        <v>13616</v>
      </c>
      <c r="Q232" s="184">
        <v>12620</v>
      </c>
      <c r="R232" s="111">
        <v>2404</v>
      </c>
      <c r="S232" s="184">
        <v>2251</v>
      </c>
      <c r="T232" s="111">
        <v>7522</v>
      </c>
      <c r="U232" s="184">
        <v>6990</v>
      </c>
      <c r="V232" s="111">
        <v>9926</v>
      </c>
      <c r="W232" s="184">
        <v>9241</v>
      </c>
      <c r="X232" s="111">
        <v>19167</v>
      </c>
      <c r="Y232" s="111">
        <v>4655</v>
      </c>
      <c r="Z232" s="184">
        <v>14512</v>
      </c>
      <c r="AA232" s="38"/>
    </row>
    <row r="233" spans="1:27">
      <c r="A233" s="121">
        <v>3</v>
      </c>
      <c r="B233" s="57">
        <v>4</v>
      </c>
      <c r="C233" s="57">
        <v>2</v>
      </c>
      <c r="D233" s="120">
        <v>766000</v>
      </c>
      <c r="E233" s="57" t="s">
        <v>272</v>
      </c>
      <c r="F233" s="188">
        <v>30654</v>
      </c>
      <c r="G233" s="111">
        <v>4217</v>
      </c>
      <c r="H233" s="111">
        <v>4121</v>
      </c>
      <c r="I233" s="111">
        <v>5436</v>
      </c>
      <c r="J233" s="111">
        <v>5758</v>
      </c>
      <c r="K233" s="111">
        <v>6237</v>
      </c>
      <c r="L233" s="184">
        <v>4885</v>
      </c>
      <c r="M233" s="111">
        <v>8338</v>
      </c>
      <c r="N233" s="111">
        <v>13774</v>
      </c>
      <c r="O233" s="184">
        <v>16880</v>
      </c>
      <c r="P233" s="111">
        <v>15884</v>
      </c>
      <c r="Q233" s="184">
        <v>14770</v>
      </c>
      <c r="R233" s="111">
        <v>2804</v>
      </c>
      <c r="S233" s="184">
        <v>2632</v>
      </c>
      <c r="T233" s="111">
        <v>8772</v>
      </c>
      <c r="U233" s="184">
        <v>8108</v>
      </c>
      <c r="V233" s="111">
        <v>11576</v>
      </c>
      <c r="W233" s="184">
        <v>10740</v>
      </c>
      <c r="X233" s="111">
        <v>22316</v>
      </c>
      <c r="Y233" s="111">
        <v>5436</v>
      </c>
      <c r="Z233" s="184">
        <v>16880</v>
      </c>
      <c r="AA233" s="38"/>
    </row>
    <row r="234" spans="1:27">
      <c r="A234" s="121">
        <v>3</v>
      </c>
      <c r="B234" s="57">
        <v>4</v>
      </c>
      <c r="C234" s="57">
        <v>2</v>
      </c>
      <c r="D234" s="120">
        <v>962000</v>
      </c>
      <c r="E234" s="57" t="s">
        <v>276</v>
      </c>
      <c r="F234" s="188">
        <v>20839</v>
      </c>
      <c r="G234" s="111">
        <v>2972</v>
      </c>
      <c r="H234" s="111">
        <v>2835</v>
      </c>
      <c r="I234" s="111">
        <v>3596</v>
      </c>
      <c r="J234" s="111">
        <v>3896</v>
      </c>
      <c r="K234" s="111">
        <v>4286</v>
      </c>
      <c r="L234" s="184">
        <v>3254</v>
      </c>
      <c r="M234" s="111">
        <v>5807</v>
      </c>
      <c r="N234" s="111">
        <v>9403</v>
      </c>
      <c r="O234" s="184">
        <v>11436</v>
      </c>
      <c r="P234" s="111">
        <v>10793</v>
      </c>
      <c r="Q234" s="184">
        <v>10046</v>
      </c>
      <c r="R234" s="111">
        <v>1867</v>
      </c>
      <c r="S234" s="184">
        <v>1729</v>
      </c>
      <c r="T234" s="111">
        <v>6007</v>
      </c>
      <c r="U234" s="184">
        <v>5429</v>
      </c>
      <c r="V234" s="111">
        <v>7874</v>
      </c>
      <c r="W234" s="184">
        <v>7158</v>
      </c>
      <c r="X234" s="111">
        <v>15032</v>
      </c>
      <c r="Y234" s="111">
        <v>3596</v>
      </c>
      <c r="Z234" s="184">
        <v>11436</v>
      </c>
      <c r="AA234" s="38"/>
    </row>
    <row r="235" spans="1:27">
      <c r="A235" s="121">
        <v>3</v>
      </c>
      <c r="B235" s="57">
        <v>4</v>
      </c>
      <c r="C235" s="57">
        <v>2</v>
      </c>
      <c r="D235" s="120">
        <v>770000</v>
      </c>
      <c r="E235" s="57" t="s">
        <v>273</v>
      </c>
      <c r="F235" s="188">
        <v>30581</v>
      </c>
      <c r="G235" s="111">
        <v>4103</v>
      </c>
      <c r="H235" s="111">
        <v>4057</v>
      </c>
      <c r="I235" s="111">
        <v>5372</v>
      </c>
      <c r="J235" s="111">
        <v>5766</v>
      </c>
      <c r="K235" s="111">
        <v>6327</v>
      </c>
      <c r="L235" s="184">
        <v>4956</v>
      </c>
      <c r="M235" s="111">
        <v>8160</v>
      </c>
      <c r="N235" s="111">
        <v>13532</v>
      </c>
      <c r="O235" s="184">
        <v>17049</v>
      </c>
      <c r="P235" s="111">
        <v>15759</v>
      </c>
      <c r="Q235" s="184">
        <v>14822</v>
      </c>
      <c r="R235" s="111">
        <v>2734</v>
      </c>
      <c r="S235" s="184">
        <v>2638</v>
      </c>
      <c r="T235" s="111">
        <v>8755</v>
      </c>
      <c r="U235" s="184">
        <v>8294</v>
      </c>
      <c r="V235" s="111">
        <v>11489</v>
      </c>
      <c r="W235" s="184">
        <v>10932</v>
      </c>
      <c r="X235" s="111">
        <v>22421</v>
      </c>
      <c r="Y235" s="111">
        <v>5372</v>
      </c>
      <c r="Z235" s="184">
        <v>17049</v>
      </c>
      <c r="AA235" s="38"/>
    </row>
    <row r="236" spans="1:27">
      <c r="A236" s="121">
        <v>3</v>
      </c>
      <c r="B236" s="57">
        <v>4</v>
      </c>
      <c r="C236" s="57">
        <v>2</v>
      </c>
      <c r="D236" s="120">
        <v>162000</v>
      </c>
      <c r="E236" s="57" t="s">
        <v>253</v>
      </c>
      <c r="F236" s="188">
        <v>13626</v>
      </c>
      <c r="G236" s="111">
        <v>2046</v>
      </c>
      <c r="H236" s="111">
        <v>2030</v>
      </c>
      <c r="I236" s="111">
        <v>2485</v>
      </c>
      <c r="J236" s="111">
        <v>2472</v>
      </c>
      <c r="K236" s="111">
        <v>2580</v>
      </c>
      <c r="L236" s="184">
        <v>2013</v>
      </c>
      <c r="M236" s="111">
        <v>4076</v>
      </c>
      <c r="N236" s="111">
        <v>6561</v>
      </c>
      <c r="O236" s="184">
        <v>7065</v>
      </c>
      <c r="P236" s="111">
        <v>7110</v>
      </c>
      <c r="Q236" s="184">
        <v>6516</v>
      </c>
      <c r="R236" s="111">
        <v>1240</v>
      </c>
      <c r="S236" s="184">
        <v>1245</v>
      </c>
      <c r="T236" s="111">
        <v>3742</v>
      </c>
      <c r="U236" s="184">
        <v>3323</v>
      </c>
      <c r="V236" s="111">
        <v>4982</v>
      </c>
      <c r="W236" s="184">
        <v>4568</v>
      </c>
      <c r="X236" s="111">
        <v>9550</v>
      </c>
      <c r="Y236" s="111">
        <v>2485</v>
      </c>
      <c r="Z236" s="184">
        <v>7065</v>
      </c>
      <c r="AA236" s="38"/>
    </row>
    <row r="237" spans="1:27">
      <c r="A237" s="121">
        <v>3</v>
      </c>
      <c r="B237" s="57">
        <v>4</v>
      </c>
      <c r="C237" s="57">
        <v>2</v>
      </c>
      <c r="D237" s="120">
        <v>374000</v>
      </c>
      <c r="E237" s="57" t="s">
        <v>261</v>
      </c>
      <c r="F237" s="188">
        <v>32894</v>
      </c>
      <c r="G237" s="111">
        <v>4704</v>
      </c>
      <c r="H237" s="111">
        <v>4357</v>
      </c>
      <c r="I237" s="111">
        <v>5924</v>
      </c>
      <c r="J237" s="111">
        <v>6003</v>
      </c>
      <c r="K237" s="111">
        <v>6598</v>
      </c>
      <c r="L237" s="184">
        <v>5308</v>
      </c>
      <c r="M237" s="111">
        <v>9061</v>
      </c>
      <c r="N237" s="111">
        <v>14985</v>
      </c>
      <c r="O237" s="184">
        <v>17909</v>
      </c>
      <c r="P237" s="111">
        <v>16844</v>
      </c>
      <c r="Q237" s="184">
        <v>16050</v>
      </c>
      <c r="R237" s="111">
        <v>3043</v>
      </c>
      <c r="S237" s="184">
        <v>2881</v>
      </c>
      <c r="T237" s="111">
        <v>9177</v>
      </c>
      <c r="U237" s="184">
        <v>8732</v>
      </c>
      <c r="V237" s="111">
        <v>12220</v>
      </c>
      <c r="W237" s="184">
        <v>11613</v>
      </c>
      <c r="X237" s="111">
        <v>23833</v>
      </c>
      <c r="Y237" s="111">
        <v>5924</v>
      </c>
      <c r="Z237" s="184">
        <v>17909</v>
      </c>
      <c r="AA237" s="38"/>
    </row>
    <row r="238" spans="1:27">
      <c r="A238" s="121">
        <v>3</v>
      </c>
      <c r="B238" s="57">
        <v>4</v>
      </c>
      <c r="C238" s="57">
        <v>2</v>
      </c>
      <c r="D238" s="120">
        <v>966000</v>
      </c>
      <c r="E238" s="57" t="s">
        <v>277</v>
      </c>
      <c r="F238" s="188">
        <v>27854</v>
      </c>
      <c r="G238" s="111">
        <v>3790</v>
      </c>
      <c r="H238" s="111">
        <v>3769</v>
      </c>
      <c r="I238" s="111">
        <v>4773</v>
      </c>
      <c r="J238" s="111">
        <v>5125</v>
      </c>
      <c r="K238" s="111">
        <v>5675</v>
      </c>
      <c r="L238" s="184">
        <v>4722</v>
      </c>
      <c r="M238" s="111">
        <v>7559</v>
      </c>
      <c r="N238" s="111">
        <v>12332</v>
      </c>
      <c r="O238" s="184">
        <v>15522</v>
      </c>
      <c r="P238" s="111">
        <v>14616</v>
      </c>
      <c r="Q238" s="184">
        <v>13238</v>
      </c>
      <c r="R238" s="111">
        <v>2522</v>
      </c>
      <c r="S238" s="184">
        <v>2251</v>
      </c>
      <c r="T238" s="111">
        <v>8158</v>
      </c>
      <c r="U238" s="184">
        <v>7364</v>
      </c>
      <c r="V238" s="111">
        <v>10680</v>
      </c>
      <c r="W238" s="184">
        <v>9615</v>
      </c>
      <c r="X238" s="111">
        <v>20295</v>
      </c>
      <c r="Y238" s="111">
        <v>4773</v>
      </c>
      <c r="Z238" s="184">
        <v>15522</v>
      </c>
      <c r="AA238" s="38"/>
    </row>
    <row r="239" spans="1:27">
      <c r="A239" s="121">
        <v>3</v>
      </c>
      <c r="B239" s="57">
        <v>4</v>
      </c>
      <c r="C239" s="57">
        <v>2</v>
      </c>
      <c r="D239" s="120">
        <v>774000</v>
      </c>
      <c r="E239" s="57" t="s">
        <v>274</v>
      </c>
      <c r="F239" s="188">
        <v>34765</v>
      </c>
      <c r="G239" s="111">
        <v>4776</v>
      </c>
      <c r="H239" s="111">
        <v>4748</v>
      </c>
      <c r="I239" s="111">
        <v>6249</v>
      </c>
      <c r="J239" s="111">
        <v>6440</v>
      </c>
      <c r="K239" s="111">
        <v>6920</v>
      </c>
      <c r="L239" s="184">
        <v>5632</v>
      </c>
      <c r="M239" s="111">
        <v>9524</v>
      </c>
      <c r="N239" s="111">
        <v>15773</v>
      </c>
      <c r="O239" s="184">
        <v>18992</v>
      </c>
      <c r="P239" s="111">
        <v>18068</v>
      </c>
      <c r="Q239" s="184">
        <v>16697</v>
      </c>
      <c r="R239" s="111">
        <v>3224</v>
      </c>
      <c r="S239" s="184">
        <v>3025</v>
      </c>
      <c r="T239" s="111">
        <v>9941</v>
      </c>
      <c r="U239" s="184">
        <v>9051</v>
      </c>
      <c r="V239" s="111">
        <v>13165</v>
      </c>
      <c r="W239" s="184">
        <v>12076</v>
      </c>
      <c r="X239" s="111">
        <v>25241</v>
      </c>
      <c r="Y239" s="111">
        <v>6249</v>
      </c>
      <c r="Z239" s="184">
        <v>18992</v>
      </c>
      <c r="AA239" s="38"/>
    </row>
    <row r="240" spans="1:27">
      <c r="A240" s="121">
        <v>3</v>
      </c>
      <c r="B240" s="57">
        <v>4</v>
      </c>
      <c r="C240" s="57">
        <v>2</v>
      </c>
      <c r="D240" s="120">
        <v>378000</v>
      </c>
      <c r="E240" s="57" t="s">
        <v>262</v>
      </c>
      <c r="F240" s="188">
        <v>10903</v>
      </c>
      <c r="G240" s="111">
        <v>1435</v>
      </c>
      <c r="H240" s="111">
        <v>1493</v>
      </c>
      <c r="I240" s="111">
        <v>1970</v>
      </c>
      <c r="J240" s="111">
        <v>2016</v>
      </c>
      <c r="K240" s="111">
        <v>2177</v>
      </c>
      <c r="L240" s="184">
        <v>1812</v>
      </c>
      <c r="M240" s="111">
        <v>2928</v>
      </c>
      <c r="N240" s="111">
        <v>4898</v>
      </c>
      <c r="O240" s="184">
        <v>6005</v>
      </c>
      <c r="P240" s="111">
        <v>5576</v>
      </c>
      <c r="Q240" s="184">
        <v>5327</v>
      </c>
      <c r="R240" s="111">
        <v>1004</v>
      </c>
      <c r="S240" s="184">
        <v>966</v>
      </c>
      <c r="T240" s="111">
        <v>3069</v>
      </c>
      <c r="U240" s="184">
        <v>2936</v>
      </c>
      <c r="V240" s="111">
        <v>4073</v>
      </c>
      <c r="W240" s="184">
        <v>3902</v>
      </c>
      <c r="X240" s="111">
        <v>7975</v>
      </c>
      <c r="Y240" s="111">
        <v>1970</v>
      </c>
      <c r="Z240" s="184">
        <v>6005</v>
      </c>
      <c r="AA240" s="38"/>
    </row>
    <row r="241" spans="1:27">
      <c r="A241" s="121">
        <v>3</v>
      </c>
      <c r="B241" s="57">
        <v>4</v>
      </c>
      <c r="C241" s="57">
        <v>2</v>
      </c>
      <c r="D241" s="120">
        <v>382000</v>
      </c>
      <c r="E241" s="57" t="s">
        <v>263</v>
      </c>
      <c r="F241" s="188">
        <v>30304</v>
      </c>
      <c r="G241" s="111">
        <v>4015</v>
      </c>
      <c r="H241" s="111">
        <v>4102</v>
      </c>
      <c r="I241" s="111">
        <v>5502</v>
      </c>
      <c r="J241" s="111">
        <v>5795</v>
      </c>
      <c r="K241" s="111">
        <v>6190</v>
      </c>
      <c r="L241" s="184">
        <v>4700</v>
      </c>
      <c r="M241" s="111">
        <v>8117</v>
      </c>
      <c r="N241" s="111">
        <v>13619</v>
      </c>
      <c r="O241" s="184">
        <v>16685</v>
      </c>
      <c r="P241" s="111">
        <v>15649</v>
      </c>
      <c r="Q241" s="184">
        <v>14655</v>
      </c>
      <c r="R241" s="111">
        <v>2861</v>
      </c>
      <c r="S241" s="184">
        <v>2641</v>
      </c>
      <c r="T241" s="111">
        <v>8557</v>
      </c>
      <c r="U241" s="184">
        <v>8128</v>
      </c>
      <c r="V241" s="111">
        <v>11418</v>
      </c>
      <c r="W241" s="184">
        <v>10769</v>
      </c>
      <c r="X241" s="111">
        <v>22187</v>
      </c>
      <c r="Y241" s="111">
        <v>5502</v>
      </c>
      <c r="Z241" s="184">
        <v>16685</v>
      </c>
      <c r="AA241" s="38"/>
    </row>
    <row r="242" spans="1:27">
      <c r="A242" s="121">
        <v>3</v>
      </c>
      <c r="B242" s="57">
        <v>4</v>
      </c>
      <c r="C242" s="57">
        <v>2</v>
      </c>
      <c r="D242" s="120">
        <v>970000</v>
      </c>
      <c r="E242" s="57" t="s">
        <v>278</v>
      </c>
      <c r="F242" s="188">
        <v>34622</v>
      </c>
      <c r="G242" s="111">
        <v>4920</v>
      </c>
      <c r="H242" s="111">
        <v>4695</v>
      </c>
      <c r="I242" s="111">
        <v>6103</v>
      </c>
      <c r="J242" s="111">
        <v>6349</v>
      </c>
      <c r="K242" s="111">
        <v>6908</v>
      </c>
      <c r="L242" s="184">
        <v>5647</v>
      </c>
      <c r="M242" s="111">
        <v>9615</v>
      </c>
      <c r="N242" s="111">
        <v>15718</v>
      </c>
      <c r="O242" s="184">
        <v>18904</v>
      </c>
      <c r="P242" s="111">
        <v>18055</v>
      </c>
      <c r="Q242" s="184">
        <v>16567</v>
      </c>
      <c r="R242" s="111">
        <v>3166</v>
      </c>
      <c r="S242" s="184">
        <v>2937</v>
      </c>
      <c r="T242" s="111">
        <v>9930</v>
      </c>
      <c r="U242" s="184">
        <v>8974</v>
      </c>
      <c r="V242" s="111">
        <v>13096</v>
      </c>
      <c r="W242" s="184">
        <v>11911</v>
      </c>
      <c r="X242" s="111">
        <v>25007</v>
      </c>
      <c r="Y242" s="111">
        <v>6103</v>
      </c>
      <c r="Z242" s="184">
        <v>18904</v>
      </c>
      <c r="AA242" s="38"/>
    </row>
    <row r="243" spans="1:27">
      <c r="A243" s="121">
        <v>3</v>
      </c>
      <c r="B243" s="57">
        <v>4</v>
      </c>
      <c r="C243" s="57">
        <v>2</v>
      </c>
      <c r="D243" s="120">
        <v>974000</v>
      </c>
      <c r="E243" s="57" t="s">
        <v>279</v>
      </c>
      <c r="F243" s="188">
        <v>33456</v>
      </c>
      <c r="G243" s="111">
        <v>4349</v>
      </c>
      <c r="H243" s="111">
        <v>4382</v>
      </c>
      <c r="I243" s="111">
        <v>5947</v>
      </c>
      <c r="J243" s="111">
        <v>6256</v>
      </c>
      <c r="K243" s="111">
        <v>6938</v>
      </c>
      <c r="L243" s="184">
        <v>5584</v>
      </c>
      <c r="M243" s="111">
        <v>8731</v>
      </c>
      <c r="N243" s="111">
        <v>14678</v>
      </c>
      <c r="O243" s="184">
        <v>18778</v>
      </c>
      <c r="P243" s="111">
        <v>17585</v>
      </c>
      <c r="Q243" s="184">
        <v>15871</v>
      </c>
      <c r="R243" s="111">
        <v>3076</v>
      </c>
      <c r="S243" s="184">
        <v>2871</v>
      </c>
      <c r="T243" s="111">
        <v>9950</v>
      </c>
      <c r="U243" s="184">
        <v>8828</v>
      </c>
      <c r="V243" s="111">
        <v>13026</v>
      </c>
      <c r="W243" s="184">
        <v>11699</v>
      </c>
      <c r="X243" s="111">
        <v>24725</v>
      </c>
      <c r="Y243" s="111">
        <v>5947</v>
      </c>
      <c r="Z243" s="184">
        <v>18778</v>
      </c>
      <c r="AA243" s="38"/>
    </row>
    <row r="244" spans="1:27">
      <c r="A244" s="121">
        <v>3</v>
      </c>
      <c r="B244" s="57">
        <v>4</v>
      </c>
      <c r="C244" s="57">
        <v>2</v>
      </c>
      <c r="D244" s="120">
        <v>566000</v>
      </c>
      <c r="E244" s="57" t="s">
        <v>266</v>
      </c>
      <c r="F244" s="188">
        <v>54359</v>
      </c>
      <c r="G244" s="111">
        <v>7337</v>
      </c>
      <c r="H244" s="111">
        <v>7076</v>
      </c>
      <c r="I244" s="111">
        <v>9304</v>
      </c>
      <c r="J244" s="111">
        <v>10139</v>
      </c>
      <c r="K244" s="111">
        <v>11316</v>
      </c>
      <c r="L244" s="184">
        <v>9187</v>
      </c>
      <c r="M244" s="111">
        <v>14413</v>
      </c>
      <c r="N244" s="111">
        <v>23717</v>
      </c>
      <c r="O244" s="184">
        <v>30642</v>
      </c>
      <c r="P244" s="111">
        <v>28250</v>
      </c>
      <c r="Q244" s="184">
        <v>26109</v>
      </c>
      <c r="R244" s="111">
        <v>4852</v>
      </c>
      <c r="S244" s="184">
        <v>4452</v>
      </c>
      <c r="T244" s="111">
        <v>16017</v>
      </c>
      <c r="U244" s="184">
        <v>14625</v>
      </c>
      <c r="V244" s="111">
        <v>20869</v>
      </c>
      <c r="W244" s="184">
        <v>19077</v>
      </c>
      <c r="X244" s="111">
        <v>39946</v>
      </c>
      <c r="Y244" s="111">
        <v>9304</v>
      </c>
      <c r="Z244" s="184">
        <v>30642</v>
      </c>
      <c r="AA244" s="38"/>
    </row>
    <row r="245" spans="1:27">
      <c r="A245" s="121">
        <v>3</v>
      </c>
      <c r="B245" s="57">
        <v>3</v>
      </c>
      <c r="C245" s="57">
        <v>2</v>
      </c>
      <c r="D245" s="120">
        <v>978000</v>
      </c>
      <c r="E245" s="57" t="s">
        <v>280</v>
      </c>
      <c r="F245" s="188">
        <v>10884</v>
      </c>
      <c r="G245" s="111">
        <v>1431</v>
      </c>
      <c r="H245" s="111">
        <v>1419</v>
      </c>
      <c r="I245" s="111">
        <v>1926</v>
      </c>
      <c r="J245" s="111">
        <v>2072</v>
      </c>
      <c r="K245" s="111">
        <v>2247</v>
      </c>
      <c r="L245" s="184">
        <v>1789</v>
      </c>
      <c r="M245" s="111">
        <v>2850</v>
      </c>
      <c r="N245" s="111">
        <v>4776</v>
      </c>
      <c r="O245" s="184">
        <v>6108</v>
      </c>
      <c r="P245" s="111">
        <v>5564</v>
      </c>
      <c r="Q245" s="184">
        <v>5320</v>
      </c>
      <c r="R245" s="111">
        <v>957</v>
      </c>
      <c r="S245" s="184">
        <v>969</v>
      </c>
      <c r="T245" s="111">
        <v>3151</v>
      </c>
      <c r="U245" s="184">
        <v>2957</v>
      </c>
      <c r="V245" s="111">
        <v>4108</v>
      </c>
      <c r="W245" s="184">
        <v>3926</v>
      </c>
      <c r="X245" s="111">
        <v>8034</v>
      </c>
      <c r="Y245" s="111">
        <v>1926</v>
      </c>
      <c r="Z245" s="184">
        <v>6108</v>
      </c>
      <c r="AA245" s="38"/>
    </row>
    <row r="246" spans="1:27">
      <c r="A246" s="121">
        <v>3</v>
      </c>
      <c r="B246" s="57">
        <v>4</v>
      </c>
      <c r="C246" s="57">
        <v>2</v>
      </c>
      <c r="D246" s="120">
        <v>166000</v>
      </c>
      <c r="E246" s="57" t="s">
        <v>254</v>
      </c>
      <c r="F246" s="188">
        <v>18003</v>
      </c>
      <c r="G246" s="111">
        <v>2434</v>
      </c>
      <c r="H246" s="111">
        <v>2435</v>
      </c>
      <c r="I246" s="111">
        <v>3113</v>
      </c>
      <c r="J246" s="111">
        <v>3423</v>
      </c>
      <c r="K246" s="111">
        <v>3739</v>
      </c>
      <c r="L246" s="184">
        <v>2859</v>
      </c>
      <c r="M246" s="111">
        <v>4869</v>
      </c>
      <c r="N246" s="111">
        <v>7982</v>
      </c>
      <c r="O246" s="184">
        <v>10021</v>
      </c>
      <c r="P246" s="111">
        <v>9328</v>
      </c>
      <c r="Q246" s="184">
        <v>8675</v>
      </c>
      <c r="R246" s="111">
        <v>1630</v>
      </c>
      <c r="S246" s="184">
        <v>1483</v>
      </c>
      <c r="T246" s="111">
        <v>5190</v>
      </c>
      <c r="U246" s="184">
        <v>4831</v>
      </c>
      <c r="V246" s="111">
        <v>6820</v>
      </c>
      <c r="W246" s="184">
        <v>6314</v>
      </c>
      <c r="X246" s="111">
        <v>13134</v>
      </c>
      <c r="Y246" s="111">
        <v>3113</v>
      </c>
      <c r="Z246" s="184">
        <v>10021</v>
      </c>
      <c r="AA246" s="38"/>
    </row>
    <row r="247" spans="1:27">
      <c r="A247" s="121">
        <v>3</v>
      </c>
      <c r="B247" s="57">
        <v>4</v>
      </c>
      <c r="C247" s="57">
        <v>2</v>
      </c>
      <c r="D247" s="120">
        <v>570000</v>
      </c>
      <c r="E247" s="57" t="s">
        <v>267</v>
      </c>
      <c r="F247" s="188">
        <v>34323</v>
      </c>
      <c r="G247" s="111">
        <v>4621</v>
      </c>
      <c r="H247" s="111">
        <v>4632</v>
      </c>
      <c r="I247" s="111">
        <v>6022</v>
      </c>
      <c r="J247" s="111">
        <v>6264</v>
      </c>
      <c r="K247" s="111">
        <v>7198</v>
      </c>
      <c r="L247" s="184">
        <v>5586</v>
      </c>
      <c r="M247" s="111">
        <v>9253</v>
      </c>
      <c r="N247" s="111">
        <v>15275</v>
      </c>
      <c r="O247" s="184">
        <v>19048</v>
      </c>
      <c r="P247" s="111">
        <v>17800</v>
      </c>
      <c r="Q247" s="184">
        <v>16523</v>
      </c>
      <c r="R247" s="111">
        <v>3154</v>
      </c>
      <c r="S247" s="184">
        <v>2868</v>
      </c>
      <c r="T247" s="111">
        <v>9850</v>
      </c>
      <c r="U247" s="184">
        <v>9198</v>
      </c>
      <c r="V247" s="111">
        <v>13004</v>
      </c>
      <c r="W247" s="184">
        <v>12066</v>
      </c>
      <c r="X247" s="111">
        <v>25070</v>
      </c>
      <c r="Y247" s="111">
        <v>6022</v>
      </c>
      <c r="Z247" s="184">
        <v>19048</v>
      </c>
      <c r="AA247" s="38"/>
    </row>
    <row r="248" spans="1:27">
      <c r="A248" s="121">
        <v>3</v>
      </c>
      <c r="B248" s="57">
        <v>4</v>
      </c>
      <c r="C248" s="57">
        <v>2</v>
      </c>
      <c r="D248" s="120">
        <v>170000</v>
      </c>
      <c r="E248" s="57" t="s">
        <v>256</v>
      </c>
      <c r="F248" s="188">
        <v>22905</v>
      </c>
      <c r="G248" s="111">
        <v>3141</v>
      </c>
      <c r="H248" s="111">
        <v>3080</v>
      </c>
      <c r="I248" s="111">
        <v>3997</v>
      </c>
      <c r="J248" s="111">
        <v>4223</v>
      </c>
      <c r="K248" s="111">
        <v>4765</v>
      </c>
      <c r="L248" s="184">
        <v>3699</v>
      </c>
      <c r="M248" s="111">
        <v>6221</v>
      </c>
      <c r="N248" s="111">
        <v>10218</v>
      </c>
      <c r="O248" s="184">
        <v>12687</v>
      </c>
      <c r="P248" s="111">
        <v>11825</v>
      </c>
      <c r="Q248" s="184">
        <v>11080</v>
      </c>
      <c r="R248" s="111">
        <v>2058</v>
      </c>
      <c r="S248" s="184">
        <v>1939</v>
      </c>
      <c r="T248" s="111">
        <v>6555</v>
      </c>
      <c r="U248" s="184">
        <v>6132</v>
      </c>
      <c r="V248" s="111">
        <v>8613</v>
      </c>
      <c r="W248" s="184">
        <v>8071</v>
      </c>
      <c r="X248" s="111">
        <v>16684</v>
      </c>
      <c r="Y248" s="111">
        <v>3997</v>
      </c>
      <c r="Z248" s="184">
        <v>12687</v>
      </c>
      <c r="AA248" s="38"/>
    </row>
    <row r="249" spans="1:27">
      <c r="A249" s="122"/>
      <c r="B249" s="123"/>
      <c r="C249" s="123"/>
      <c r="D249" s="123"/>
      <c r="E249" s="112" t="s">
        <v>210</v>
      </c>
      <c r="F249" s="185">
        <v>755395</v>
      </c>
      <c r="G249" s="182">
        <v>103593</v>
      </c>
      <c r="H249" s="113">
        <v>100668</v>
      </c>
      <c r="I249" s="113">
        <v>132424</v>
      </c>
      <c r="J249" s="113">
        <v>140527</v>
      </c>
      <c r="K249" s="113">
        <v>154768</v>
      </c>
      <c r="L249" s="185">
        <v>123415</v>
      </c>
      <c r="M249" s="182">
        <v>204261</v>
      </c>
      <c r="N249" s="113">
        <v>336685</v>
      </c>
      <c r="O249" s="185">
        <v>418710</v>
      </c>
      <c r="P249" s="182">
        <v>391536</v>
      </c>
      <c r="Q249" s="185">
        <v>363859</v>
      </c>
      <c r="R249" s="182">
        <v>68449</v>
      </c>
      <c r="S249" s="185">
        <v>63975</v>
      </c>
      <c r="T249" s="182">
        <v>218113</v>
      </c>
      <c r="U249" s="185">
        <v>200597</v>
      </c>
      <c r="V249" s="182">
        <v>286562</v>
      </c>
      <c r="W249" s="185">
        <v>264572</v>
      </c>
      <c r="X249" s="182">
        <v>551134</v>
      </c>
      <c r="Y249" s="115">
        <v>132424</v>
      </c>
      <c r="Z249" s="113">
        <v>418710</v>
      </c>
      <c r="AA249" s="38"/>
    </row>
    <row r="250" spans="1:27">
      <c r="A250" s="121">
        <v>4</v>
      </c>
      <c r="B250" s="57">
        <v>2</v>
      </c>
      <c r="C250" s="57">
        <v>3</v>
      </c>
      <c r="D250" s="120">
        <v>334004</v>
      </c>
      <c r="E250" s="57" t="s">
        <v>57</v>
      </c>
      <c r="F250" s="189">
        <v>9569</v>
      </c>
      <c r="G250" s="116">
        <v>1376</v>
      </c>
      <c r="H250" s="116">
        <v>1271</v>
      </c>
      <c r="I250" s="116">
        <v>1669</v>
      </c>
      <c r="J250" s="116">
        <v>1690</v>
      </c>
      <c r="K250" s="116">
        <v>1904</v>
      </c>
      <c r="L250" s="186">
        <v>1659</v>
      </c>
      <c r="M250" s="116">
        <v>2647</v>
      </c>
      <c r="N250" s="116">
        <v>4316</v>
      </c>
      <c r="O250" s="186">
        <v>5253</v>
      </c>
      <c r="P250" s="116">
        <v>4952</v>
      </c>
      <c r="Q250" s="186">
        <v>4617</v>
      </c>
      <c r="R250" s="116">
        <v>878</v>
      </c>
      <c r="S250" s="186">
        <v>791</v>
      </c>
      <c r="T250" s="116">
        <v>2733</v>
      </c>
      <c r="U250" s="186">
        <v>2520</v>
      </c>
      <c r="V250" s="116">
        <v>3611</v>
      </c>
      <c r="W250" s="186">
        <v>3311</v>
      </c>
      <c r="X250" s="116">
        <v>6922</v>
      </c>
      <c r="Y250" s="116">
        <v>1669</v>
      </c>
      <c r="Z250" s="186">
        <v>5253</v>
      </c>
      <c r="AA250" s="38"/>
    </row>
    <row r="251" spans="1:27">
      <c r="A251" s="121">
        <v>4</v>
      </c>
      <c r="B251" s="57">
        <v>2</v>
      </c>
      <c r="C251" s="57">
        <v>3</v>
      </c>
      <c r="D251" s="120">
        <v>962004</v>
      </c>
      <c r="E251" s="57" t="s">
        <v>149</v>
      </c>
      <c r="F251" s="189">
        <v>3114</v>
      </c>
      <c r="G251" s="116">
        <v>433</v>
      </c>
      <c r="H251" s="116">
        <v>407</v>
      </c>
      <c r="I251" s="116">
        <v>494</v>
      </c>
      <c r="J251" s="116">
        <v>577</v>
      </c>
      <c r="K251" s="116">
        <v>651</v>
      </c>
      <c r="L251" s="186">
        <v>552</v>
      </c>
      <c r="M251" s="116">
        <v>840</v>
      </c>
      <c r="N251" s="116">
        <v>1334</v>
      </c>
      <c r="O251" s="186">
        <v>1780</v>
      </c>
      <c r="P251" s="116">
        <v>1608</v>
      </c>
      <c r="Q251" s="186">
        <v>1506</v>
      </c>
      <c r="R251" s="116">
        <v>247</v>
      </c>
      <c r="S251" s="186">
        <v>247</v>
      </c>
      <c r="T251" s="116">
        <v>927</v>
      </c>
      <c r="U251" s="186">
        <v>853</v>
      </c>
      <c r="V251" s="116">
        <v>1174</v>
      </c>
      <c r="W251" s="186">
        <v>1100</v>
      </c>
      <c r="X251" s="116">
        <v>2274</v>
      </c>
      <c r="Y251" s="116">
        <v>494</v>
      </c>
      <c r="Z251" s="186">
        <v>1780</v>
      </c>
      <c r="AA251" s="38"/>
    </row>
    <row r="252" spans="1:27">
      <c r="A252" s="121">
        <v>4</v>
      </c>
      <c r="B252" s="57">
        <v>1</v>
      </c>
      <c r="C252" s="57">
        <v>3</v>
      </c>
      <c r="D252" s="120">
        <v>978004</v>
      </c>
      <c r="E252" s="57" t="s">
        <v>160</v>
      </c>
      <c r="F252" s="189">
        <v>10002</v>
      </c>
      <c r="G252" s="116">
        <v>1380</v>
      </c>
      <c r="H252" s="116">
        <v>1362</v>
      </c>
      <c r="I252" s="116">
        <v>1717</v>
      </c>
      <c r="J252" s="116">
        <v>1815</v>
      </c>
      <c r="K252" s="116">
        <v>2026</v>
      </c>
      <c r="L252" s="186">
        <v>1702</v>
      </c>
      <c r="M252" s="116">
        <v>2742</v>
      </c>
      <c r="N252" s="116">
        <v>4459</v>
      </c>
      <c r="O252" s="186">
        <v>5543</v>
      </c>
      <c r="P252" s="116">
        <v>5219</v>
      </c>
      <c r="Q252" s="186">
        <v>4783</v>
      </c>
      <c r="R252" s="116">
        <v>893</v>
      </c>
      <c r="S252" s="186">
        <v>824</v>
      </c>
      <c r="T252" s="116">
        <v>2919</v>
      </c>
      <c r="U252" s="186">
        <v>2624</v>
      </c>
      <c r="V252" s="116">
        <v>3812</v>
      </c>
      <c r="W252" s="186">
        <v>3448</v>
      </c>
      <c r="X252" s="116">
        <v>7260</v>
      </c>
      <c r="Y252" s="116">
        <v>1717</v>
      </c>
      <c r="Z252" s="186">
        <v>5543</v>
      </c>
      <c r="AA252" s="38"/>
    </row>
    <row r="253" spans="1:27">
      <c r="A253" s="121">
        <v>4</v>
      </c>
      <c r="B253" s="57">
        <v>2</v>
      </c>
      <c r="C253" s="57">
        <v>3</v>
      </c>
      <c r="D253" s="120">
        <v>562008</v>
      </c>
      <c r="E253" s="57" t="s">
        <v>105</v>
      </c>
      <c r="F253" s="189">
        <v>6438</v>
      </c>
      <c r="G253" s="116">
        <v>928</v>
      </c>
      <c r="H253" s="116">
        <v>910</v>
      </c>
      <c r="I253" s="116">
        <v>1167</v>
      </c>
      <c r="J253" s="116">
        <v>1163</v>
      </c>
      <c r="K253" s="116">
        <v>1235</v>
      </c>
      <c r="L253" s="186">
        <v>1035</v>
      </c>
      <c r="M253" s="116">
        <v>1838</v>
      </c>
      <c r="N253" s="116">
        <v>3005</v>
      </c>
      <c r="O253" s="186">
        <v>3433</v>
      </c>
      <c r="P253" s="116">
        <v>3305</v>
      </c>
      <c r="Q253" s="186">
        <v>3133</v>
      </c>
      <c r="R253" s="116">
        <v>597</v>
      </c>
      <c r="S253" s="186">
        <v>570</v>
      </c>
      <c r="T253" s="116">
        <v>1782</v>
      </c>
      <c r="U253" s="186">
        <v>1651</v>
      </c>
      <c r="V253" s="116">
        <v>2379</v>
      </c>
      <c r="W253" s="186">
        <v>2221</v>
      </c>
      <c r="X253" s="116">
        <v>4600</v>
      </c>
      <c r="Y253" s="116">
        <v>1167</v>
      </c>
      <c r="Z253" s="186">
        <v>3433</v>
      </c>
      <c r="AA253" s="38"/>
    </row>
    <row r="254" spans="1:27">
      <c r="A254" s="121">
        <v>4</v>
      </c>
      <c r="B254" s="57">
        <v>2</v>
      </c>
      <c r="C254" s="57">
        <v>3</v>
      </c>
      <c r="D254" s="120">
        <v>158004</v>
      </c>
      <c r="E254" s="57" t="s">
        <v>30</v>
      </c>
      <c r="F254" s="189">
        <v>8604</v>
      </c>
      <c r="G254" s="116">
        <v>1212</v>
      </c>
      <c r="H254" s="116">
        <v>1255</v>
      </c>
      <c r="I254" s="116">
        <v>1544</v>
      </c>
      <c r="J254" s="116">
        <v>1645</v>
      </c>
      <c r="K254" s="116">
        <v>1710</v>
      </c>
      <c r="L254" s="186">
        <v>1238</v>
      </c>
      <c r="M254" s="116">
        <v>2467</v>
      </c>
      <c r="N254" s="116">
        <v>4011</v>
      </c>
      <c r="O254" s="186">
        <v>4593</v>
      </c>
      <c r="P254" s="116">
        <v>4450</v>
      </c>
      <c r="Q254" s="186">
        <v>4154</v>
      </c>
      <c r="R254" s="116">
        <v>828</v>
      </c>
      <c r="S254" s="186">
        <v>716</v>
      </c>
      <c r="T254" s="116">
        <v>2372</v>
      </c>
      <c r="U254" s="186">
        <v>2221</v>
      </c>
      <c r="V254" s="116">
        <v>3200</v>
      </c>
      <c r="W254" s="186">
        <v>2937</v>
      </c>
      <c r="X254" s="116">
        <v>6137</v>
      </c>
      <c r="Y254" s="116">
        <v>1544</v>
      </c>
      <c r="Z254" s="186">
        <v>4593</v>
      </c>
      <c r="AA254" s="38"/>
    </row>
    <row r="255" spans="1:27">
      <c r="A255" s="121">
        <v>4</v>
      </c>
      <c r="B255" s="57">
        <v>2</v>
      </c>
      <c r="C255" s="57">
        <v>3</v>
      </c>
      <c r="D255" s="120">
        <v>954012</v>
      </c>
      <c r="E255" s="57" t="s">
        <v>139</v>
      </c>
      <c r="F255" s="189">
        <v>5603</v>
      </c>
      <c r="G255" s="116">
        <v>832</v>
      </c>
      <c r="H255" s="116">
        <v>794</v>
      </c>
      <c r="I255" s="116">
        <v>940</v>
      </c>
      <c r="J255" s="116">
        <v>1009</v>
      </c>
      <c r="K255" s="116">
        <v>1092</v>
      </c>
      <c r="L255" s="186">
        <v>936</v>
      </c>
      <c r="M255" s="116">
        <v>1626</v>
      </c>
      <c r="N255" s="116">
        <v>2566</v>
      </c>
      <c r="O255" s="186">
        <v>3037</v>
      </c>
      <c r="P255" s="116">
        <v>2865</v>
      </c>
      <c r="Q255" s="186">
        <v>2738</v>
      </c>
      <c r="R255" s="116">
        <v>484</v>
      </c>
      <c r="S255" s="186">
        <v>456</v>
      </c>
      <c r="T255" s="116">
        <v>1571</v>
      </c>
      <c r="U255" s="186">
        <v>1466</v>
      </c>
      <c r="V255" s="116">
        <v>2055</v>
      </c>
      <c r="W255" s="186">
        <v>1922</v>
      </c>
      <c r="X255" s="116">
        <v>3977</v>
      </c>
      <c r="Y255" s="116">
        <v>940</v>
      </c>
      <c r="Z255" s="186">
        <v>3037</v>
      </c>
      <c r="AA255" s="38"/>
    </row>
    <row r="256" spans="1:27">
      <c r="A256" s="121">
        <v>4</v>
      </c>
      <c r="B256" s="57">
        <v>2</v>
      </c>
      <c r="C256" s="57">
        <v>3</v>
      </c>
      <c r="D256" s="120">
        <v>370016</v>
      </c>
      <c r="E256" s="57" t="s">
        <v>73</v>
      </c>
      <c r="F256" s="189">
        <v>8274</v>
      </c>
      <c r="G256" s="116">
        <v>1201</v>
      </c>
      <c r="H256" s="116">
        <v>1131</v>
      </c>
      <c r="I256" s="116">
        <v>1438</v>
      </c>
      <c r="J256" s="116">
        <v>1518</v>
      </c>
      <c r="K256" s="116">
        <v>1659</v>
      </c>
      <c r="L256" s="186">
        <v>1327</v>
      </c>
      <c r="M256" s="116">
        <v>2332</v>
      </c>
      <c r="N256" s="116">
        <v>3770</v>
      </c>
      <c r="O256" s="186">
        <v>4504</v>
      </c>
      <c r="P256" s="116">
        <v>4278</v>
      </c>
      <c r="Q256" s="186">
        <v>3996</v>
      </c>
      <c r="R256" s="116">
        <v>720</v>
      </c>
      <c r="S256" s="186">
        <v>718</v>
      </c>
      <c r="T256" s="116">
        <v>2353</v>
      </c>
      <c r="U256" s="186">
        <v>2151</v>
      </c>
      <c r="V256" s="116">
        <v>3073</v>
      </c>
      <c r="W256" s="186">
        <v>2869</v>
      </c>
      <c r="X256" s="116">
        <v>5942</v>
      </c>
      <c r="Y256" s="116">
        <v>1438</v>
      </c>
      <c r="Z256" s="186">
        <v>4504</v>
      </c>
      <c r="AA256" s="38"/>
    </row>
    <row r="257" spans="1:27">
      <c r="A257" s="121">
        <v>4</v>
      </c>
      <c r="B257" s="57">
        <v>2</v>
      </c>
      <c r="C257" s="57">
        <v>3</v>
      </c>
      <c r="D257" s="120">
        <v>962016</v>
      </c>
      <c r="E257" s="57" t="s">
        <v>150</v>
      </c>
      <c r="F257" s="189">
        <v>6786</v>
      </c>
      <c r="G257" s="116">
        <v>931</v>
      </c>
      <c r="H257" s="116">
        <v>891</v>
      </c>
      <c r="I257" s="116">
        <v>1316</v>
      </c>
      <c r="J257" s="116">
        <v>1266</v>
      </c>
      <c r="K257" s="116">
        <v>1379</v>
      </c>
      <c r="L257" s="186">
        <v>1003</v>
      </c>
      <c r="M257" s="116">
        <v>1822</v>
      </c>
      <c r="N257" s="116">
        <v>3138</v>
      </c>
      <c r="O257" s="186">
        <v>3648</v>
      </c>
      <c r="P257" s="116">
        <v>3570</v>
      </c>
      <c r="Q257" s="186">
        <v>3216</v>
      </c>
      <c r="R257" s="116">
        <v>689</v>
      </c>
      <c r="S257" s="186">
        <v>627</v>
      </c>
      <c r="T257" s="116">
        <v>1897</v>
      </c>
      <c r="U257" s="186">
        <v>1751</v>
      </c>
      <c r="V257" s="116">
        <v>2586</v>
      </c>
      <c r="W257" s="186">
        <v>2378</v>
      </c>
      <c r="X257" s="116">
        <v>4964</v>
      </c>
      <c r="Y257" s="116">
        <v>1316</v>
      </c>
      <c r="Z257" s="186">
        <v>3648</v>
      </c>
      <c r="AA257" s="38"/>
    </row>
    <row r="258" spans="1:27">
      <c r="A258" s="121">
        <v>4</v>
      </c>
      <c r="B258" s="57">
        <v>2</v>
      </c>
      <c r="C258" s="57">
        <v>3</v>
      </c>
      <c r="D258" s="120">
        <v>370020</v>
      </c>
      <c r="E258" s="57" t="s">
        <v>74</v>
      </c>
      <c r="F258" s="189">
        <v>8623</v>
      </c>
      <c r="G258" s="116">
        <v>1153</v>
      </c>
      <c r="H258" s="116">
        <v>1176</v>
      </c>
      <c r="I258" s="116">
        <v>1541</v>
      </c>
      <c r="J258" s="116">
        <v>1606</v>
      </c>
      <c r="K258" s="116">
        <v>1765</v>
      </c>
      <c r="L258" s="186">
        <v>1382</v>
      </c>
      <c r="M258" s="116">
        <v>2329</v>
      </c>
      <c r="N258" s="116">
        <v>3870</v>
      </c>
      <c r="O258" s="186">
        <v>4753</v>
      </c>
      <c r="P258" s="116">
        <v>4464</v>
      </c>
      <c r="Q258" s="186">
        <v>4159</v>
      </c>
      <c r="R258" s="116">
        <v>798</v>
      </c>
      <c r="S258" s="186">
        <v>743</v>
      </c>
      <c r="T258" s="116">
        <v>2474</v>
      </c>
      <c r="U258" s="186">
        <v>2279</v>
      </c>
      <c r="V258" s="116">
        <v>3272</v>
      </c>
      <c r="W258" s="186">
        <v>3022</v>
      </c>
      <c r="X258" s="116">
        <v>6294</v>
      </c>
      <c r="Y258" s="116">
        <v>1541</v>
      </c>
      <c r="Z258" s="186">
        <v>4753</v>
      </c>
      <c r="AA258" s="38"/>
    </row>
    <row r="259" spans="1:27">
      <c r="A259" s="121">
        <v>4</v>
      </c>
      <c r="B259" s="57">
        <v>2</v>
      </c>
      <c r="C259" s="57">
        <v>3</v>
      </c>
      <c r="D259" s="120">
        <v>978020</v>
      </c>
      <c r="E259" s="57" t="s">
        <v>161</v>
      </c>
      <c r="F259" s="189">
        <v>7876</v>
      </c>
      <c r="G259" s="116">
        <v>1089</v>
      </c>
      <c r="H259" s="116">
        <v>1043</v>
      </c>
      <c r="I259" s="116">
        <v>1329</v>
      </c>
      <c r="J259" s="116">
        <v>1499</v>
      </c>
      <c r="K259" s="116">
        <v>1565</v>
      </c>
      <c r="L259" s="186">
        <v>1351</v>
      </c>
      <c r="M259" s="116">
        <v>2132</v>
      </c>
      <c r="N259" s="116">
        <v>3461</v>
      </c>
      <c r="O259" s="186">
        <v>4415</v>
      </c>
      <c r="P259" s="116">
        <v>4164</v>
      </c>
      <c r="Q259" s="186">
        <v>3712</v>
      </c>
      <c r="R259" s="116">
        <v>692</v>
      </c>
      <c r="S259" s="186">
        <v>637</v>
      </c>
      <c r="T259" s="116">
        <v>2357</v>
      </c>
      <c r="U259" s="186">
        <v>2058</v>
      </c>
      <c r="V259" s="116">
        <v>3049</v>
      </c>
      <c r="W259" s="186">
        <v>2695</v>
      </c>
      <c r="X259" s="116">
        <v>5744</v>
      </c>
      <c r="Y259" s="116">
        <v>1329</v>
      </c>
      <c r="Z259" s="186">
        <v>4415</v>
      </c>
      <c r="AA259" s="38"/>
    </row>
    <row r="260" spans="1:27">
      <c r="A260" s="121">
        <v>4</v>
      </c>
      <c r="B260" s="57">
        <v>2</v>
      </c>
      <c r="C260" s="57">
        <v>3</v>
      </c>
      <c r="D260" s="120">
        <v>170020</v>
      </c>
      <c r="E260" s="57" t="s">
        <v>49</v>
      </c>
      <c r="F260" s="189">
        <v>7372</v>
      </c>
      <c r="G260" s="116">
        <v>1059</v>
      </c>
      <c r="H260" s="116">
        <v>1059</v>
      </c>
      <c r="I260" s="116">
        <v>1294</v>
      </c>
      <c r="J260" s="116">
        <v>1341</v>
      </c>
      <c r="K260" s="116">
        <v>1462</v>
      </c>
      <c r="L260" s="186">
        <v>1157</v>
      </c>
      <c r="M260" s="116">
        <v>2118</v>
      </c>
      <c r="N260" s="116">
        <v>3412</v>
      </c>
      <c r="O260" s="186">
        <v>3960</v>
      </c>
      <c r="P260" s="116">
        <v>3766</v>
      </c>
      <c r="Q260" s="186">
        <v>3606</v>
      </c>
      <c r="R260" s="116">
        <v>657</v>
      </c>
      <c r="S260" s="186">
        <v>637</v>
      </c>
      <c r="T260" s="116">
        <v>2046</v>
      </c>
      <c r="U260" s="186">
        <v>1914</v>
      </c>
      <c r="V260" s="116">
        <v>2703</v>
      </c>
      <c r="W260" s="186">
        <v>2551</v>
      </c>
      <c r="X260" s="116">
        <v>5254</v>
      </c>
      <c r="Y260" s="116">
        <v>1294</v>
      </c>
      <c r="Z260" s="186">
        <v>3960</v>
      </c>
      <c r="AA260" s="38"/>
    </row>
    <row r="261" spans="1:27">
      <c r="A261" s="121">
        <v>4</v>
      </c>
      <c r="B261" s="57">
        <v>2</v>
      </c>
      <c r="C261" s="57">
        <v>3</v>
      </c>
      <c r="D261" s="120">
        <v>154036</v>
      </c>
      <c r="E261" s="57" t="s">
        <v>29</v>
      </c>
      <c r="F261" s="189">
        <v>10244</v>
      </c>
      <c r="G261" s="116">
        <v>1497</v>
      </c>
      <c r="H261" s="116">
        <v>1372</v>
      </c>
      <c r="I261" s="116">
        <v>1746</v>
      </c>
      <c r="J261" s="116">
        <v>1789</v>
      </c>
      <c r="K261" s="116">
        <v>1902</v>
      </c>
      <c r="L261" s="186">
        <v>1938</v>
      </c>
      <c r="M261" s="116">
        <v>2869</v>
      </c>
      <c r="N261" s="116">
        <v>4615</v>
      </c>
      <c r="O261" s="186">
        <v>5629</v>
      </c>
      <c r="P261" s="116">
        <v>5240</v>
      </c>
      <c r="Q261" s="186">
        <v>5004</v>
      </c>
      <c r="R261" s="116">
        <v>888</v>
      </c>
      <c r="S261" s="186">
        <v>858</v>
      </c>
      <c r="T261" s="116">
        <v>2930</v>
      </c>
      <c r="U261" s="186">
        <v>2699</v>
      </c>
      <c r="V261" s="116">
        <v>3818</v>
      </c>
      <c r="W261" s="186">
        <v>3557</v>
      </c>
      <c r="X261" s="116">
        <v>7375</v>
      </c>
      <c r="Y261" s="116">
        <v>1746</v>
      </c>
      <c r="Z261" s="186">
        <v>5629</v>
      </c>
      <c r="AA261" s="38"/>
    </row>
    <row r="262" spans="1:27">
      <c r="A262" s="121">
        <v>4</v>
      </c>
      <c r="B262" s="57">
        <v>1</v>
      </c>
      <c r="C262" s="57">
        <v>3</v>
      </c>
      <c r="D262" s="120">
        <v>158026</v>
      </c>
      <c r="E262" s="57" t="s">
        <v>36</v>
      </c>
      <c r="F262" s="189">
        <v>8561</v>
      </c>
      <c r="G262" s="116">
        <v>1312</v>
      </c>
      <c r="H262" s="116">
        <v>1218</v>
      </c>
      <c r="I262" s="116">
        <v>1582</v>
      </c>
      <c r="J262" s="116">
        <v>1589</v>
      </c>
      <c r="K262" s="116">
        <v>1640</v>
      </c>
      <c r="L262" s="186">
        <v>1220</v>
      </c>
      <c r="M262" s="116">
        <v>2530</v>
      </c>
      <c r="N262" s="116">
        <v>4112</v>
      </c>
      <c r="O262" s="186">
        <v>4449</v>
      </c>
      <c r="P262" s="116">
        <v>4331</v>
      </c>
      <c r="Q262" s="186">
        <v>4230</v>
      </c>
      <c r="R262" s="116">
        <v>804</v>
      </c>
      <c r="S262" s="186">
        <v>778</v>
      </c>
      <c r="T262" s="116">
        <v>2214</v>
      </c>
      <c r="U262" s="186">
        <v>2235</v>
      </c>
      <c r="V262" s="116">
        <v>3018</v>
      </c>
      <c r="W262" s="186">
        <v>3013</v>
      </c>
      <c r="X262" s="116">
        <v>6031</v>
      </c>
      <c r="Y262" s="116">
        <v>1582</v>
      </c>
      <c r="Z262" s="186">
        <v>4449</v>
      </c>
      <c r="AA262" s="38"/>
    </row>
    <row r="263" spans="1:27">
      <c r="A263" s="121">
        <v>4</v>
      </c>
      <c r="B263" s="57">
        <v>1</v>
      </c>
      <c r="C263" s="57">
        <v>3</v>
      </c>
      <c r="D263" s="120">
        <v>562028</v>
      </c>
      <c r="E263" s="57" t="s">
        <v>111</v>
      </c>
      <c r="F263" s="189">
        <v>6018</v>
      </c>
      <c r="G263" s="116">
        <v>853</v>
      </c>
      <c r="H263" s="116">
        <v>725</v>
      </c>
      <c r="I263" s="116">
        <v>1038</v>
      </c>
      <c r="J263" s="116">
        <v>1052</v>
      </c>
      <c r="K263" s="116">
        <v>1271</v>
      </c>
      <c r="L263" s="186">
        <v>1079</v>
      </c>
      <c r="M263" s="116">
        <v>1578</v>
      </c>
      <c r="N263" s="116">
        <v>2616</v>
      </c>
      <c r="O263" s="186">
        <v>3402</v>
      </c>
      <c r="P263" s="116">
        <v>3058</v>
      </c>
      <c r="Q263" s="186">
        <v>2960</v>
      </c>
      <c r="R263" s="116">
        <v>496</v>
      </c>
      <c r="S263" s="186">
        <v>542</v>
      </c>
      <c r="T263" s="116">
        <v>1771</v>
      </c>
      <c r="U263" s="186">
        <v>1631</v>
      </c>
      <c r="V263" s="116">
        <v>2267</v>
      </c>
      <c r="W263" s="186">
        <v>2173</v>
      </c>
      <c r="X263" s="116">
        <v>4440</v>
      </c>
      <c r="Y263" s="116">
        <v>1038</v>
      </c>
      <c r="Z263" s="186">
        <v>3402</v>
      </c>
      <c r="AA263" s="38"/>
    </row>
    <row r="264" spans="1:27">
      <c r="A264" s="121">
        <v>4</v>
      </c>
      <c r="B264" s="57">
        <v>2</v>
      </c>
      <c r="C264" s="57">
        <v>3</v>
      </c>
      <c r="D264" s="120">
        <v>954024</v>
      </c>
      <c r="E264" s="57" t="s">
        <v>142</v>
      </c>
      <c r="F264" s="189">
        <v>5462</v>
      </c>
      <c r="G264" s="116">
        <v>825</v>
      </c>
      <c r="H264" s="116">
        <v>811</v>
      </c>
      <c r="I264" s="116">
        <v>989</v>
      </c>
      <c r="J264" s="116">
        <v>1013</v>
      </c>
      <c r="K264" s="116">
        <v>1043</v>
      </c>
      <c r="L264" s="186">
        <v>781</v>
      </c>
      <c r="M264" s="116">
        <v>1636</v>
      </c>
      <c r="N264" s="116">
        <v>2625</v>
      </c>
      <c r="O264" s="186">
        <v>2837</v>
      </c>
      <c r="P264" s="116">
        <v>2831</v>
      </c>
      <c r="Q264" s="186">
        <v>2631</v>
      </c>
      <c r="R264" s="116">
        <v>526</v>
      </c>
      <c r="S264" s="186">
        <v>463</v>
      </c>
      <c r="T264" s="116">
        <v>1486</v>
      </c>
      <c r="U264" s="186">
        <v>1351</v>
      </c>
      <c r="V264" s="116">
        <v>2012</v>
      </c>
      <c r="W264" s="186">
        <v>1814</v>
      </c>
      <c r="X264" s="116">
        <v>3826</v>
      </c>
      <c r="Y264" s="116">
        <v>989</v>
      </c>
      <c r="Z264" s="186">
        <v>2837</v>
      </c>
      <c r="AA264" s="38"/>
    </row>
    <row r="265" spans="1:27">
      <c r="A265" s="121">
        <v>4</v>
      </c>
      <c r="B265" s="57">
        <v>2</v>
      </c>
      <c r="C265" s="57">
        <v>3</v>
      </c>
      <c r="D265" s="120">
        <v>978032</v>
      </c>
      <c r="E265" s="57" t="s">
        <v>164</v>
      </c>
      <c r="F265" s="189">
        <v>5265</v>
      </c>
      <c r="G265" s="116">
        <v>727</v>
      </c>
      <c r="H265" s="116">
        <v>667</v>
      </c>
      <c r="I265" s="116">
        <v>928</v>
      </c>
      <c r="J265" s="116">
        <v>980</v>
      </c>
      <c r="K265" s="116">
        <v>1078</v>
      </c>
      <c r="L265" s="186">
        <v>885</v>
      </c>
      <c r="M265" s="116">
        <v>1394</v>
      </c>
      <c r="N265" s="116">
        <v>2322</v>
      </c>
      <c r="O265" s="186">
        <v>2943</v>
      </c>
      <c r="P265" s="116">
        <v>2675</v>
      </c>
      <c r="Q265" s="186">
        <v>2590</v>
      </c>
      <c r="R265" s="116">
        <v>468</v>
      </c>
      <c r="S265" s="186">
        <v>460</v>
      </c>
      <c r="T265" s="116">
        <v>1510</v>
      </c>
      <c r="U265" s="186">
        <v>1433</v>
      </c>
      <c r="V265" s="116">
        <v>1978</v>
      </c>
      <c r="W265" s="186">
        <v>1893</v>
      </c>
      <c r="X265" s="116">
        <v>3871</v>
      </c>
      <c r="Y265" s="116">
        <v>928</v>
      </c>
      <c r="Z265" s="186">
        <v>2943</v>
      </c>
      <c r="AA265" s="38"/>
    </row>
    <row r="266" spans="1:27">
      <c r="A266" s="121">
        <v>4</v>
      </c>
      <c r="B266" s="57">
        <v>2</v>
      </c>
      <c r="C266" s="57">
        <v>3</v>
      </c>
      <c r="D266" s="120">
        <v>382060</v>
      </c>
      <c r="E266" s="57" t="s">
        <v>93</v>
      </c>
      <c r="F266" s="189">
        <v>8634</v>
      </c>
      <c r="G266" s="116">
        <v>1317</v>
      </c>
      <c r="H266" s="116">
        <v>1246</v>
      </c>
      <c r="I266" s="116">
        <v>1541</v>
      </c>
      <c r="J266" s="116">
        <v>1560</v>
      </c>
      <c r="K266" s="116">
        <v>1592</v>
      </c>
      <c r="L266" s="186">
        <v>1378</v>
      </c>
      <c r="M266" s="116">
        <v>2563</v>
      </c>
      <c r="N266" s="116">
        <v>4104</v>
      </c>
      <c r="O266" s="186">
        <v>4530</v>
      </c>
      <c r="P266" s="116">
        <v>4575</v>
      </c>
      <c r="Q266" s="186">
        <v>4059</v>
      </c>
      <c r="R266" s="116">
        <v>815</v>
      </c>
      <c r="S266" s="186">
        <v>726</v>
      </c>
      <c r="T266" s="116">
        <v>2450</v>
      </c>
      <c r="U266" s="186">
        <v>2080</v>
      </c>
      <c r="V266" s="116">
        <v>3265</v>
      </c>
      <c r="W266" s="186">
        <v>2806</v>
      </c>
      <c r="X266" s="116">
        <v>6071</v>
      </c>
      <c r="Y266" s="116">
        <v>1541</v>
      </c>
      <c r="Z266" s="186">
        <v>4530</v>
      </c>
      <c r="AA266" s="38"/>
    </row>
    <row r="267" spans="1:27">
      <c r="A267" s="121">
        <v>4</v>
      </c>
      <c r="B267" s="57">
        <v>2</v>
      </c>
      <c r="C267" s="57">
        <v>3</v>
      </c>
      <c r="D267" s="120">
        <v>962060</v>
      </c>
      <c r="E267" s="57" t="s">
        <v>155</v>
      </c>
      <c r="F267" s="189">
        <v>3839</v>
      </c>
      <c r="G267" s="116">
        <v>546</v>
      </c>
      <c r="H267" s="116">
        <v>492</v>
      </c>
      <c r="I267" s="116">
        <v>704</v>
      </c>
      <c r="J267" s="116">
        <v>727</v>
      </c>
      <c r="K267" s="116">
        <v>746</v>
      </c>
      <c r="L267" s="186">
        <v>624</v>
      </c>
      <c r="M267" s="116">
        <v>1038</v>
      </c>
      <c r="N267" s="116">
        <v>1742</v>
      </c>
      <c r="O267" s="186">
        <v>2097</v>
      </c>
      <c r="P267" s="116">
        <v>1995</v>
      </c>
      <c r="Q267" s="186">
        <v>1844</v>
      </c>
      <c r="R267" s="116">
        <v>367</v>
      </c>
      <c r="S267" s="186">
        <v>337</v>
      </c>
      <c r="T267" s="116">
        <v>1071</v>
      </c>
      <c r="U267" s="186">
        <v>1026</v>
      </c>
      <c r="V267" s="116">
        <v>1438</v>
      </c>
      <c r="W267" s="186">
        <v>1363</v>
      </c>
      <c r="X267" s="116">
        <v>2801</v>
      </c>
      <c r="Y267" s="116">
        <v>704</v>
      </c>
      <c r="Z267" s="186">
        <v>2097</v>
      </c>
      <c r="AA267" s="38"/>
    </row>
    <row r="268" spans="1:27">
      <c r="A268" s="121">
        <v>4</v>
      </c>
      <c r="B268" s="57">
        <v>2</v>
      </c>
      <c r="C268" s="57">
        <v>3</v>
      </c>
      <c r="D268" s="120">
        <v>362040</v>
      </c>
      <c r="E268" s="57" t="s">
        <v>70</v>
      </c>
      <c r="F268" s="189">
        <v>7579</v>
      </c>
      <c r="G268" s="116">
        <v>1107</v>
      </c>
      <c r="H268" s="116">
        <v>1104</v>
      </c>
      <c r="I268" s="116">
        <v>1315</v>
      </c>
      <c r="J268" s="116">
        <v>1308</v>
      </c>
      <c r="K268" s="116">
        <v>1487</v>
      </c>
      <c r="L268" s="186">
        <v>1258</v>
      </c>
      <c r="M268" s="116">
        <v>2211</v>
      </c>
      <c r="N268" s="116">
        <v>3526</v>
      </c>
      <c r="O268" s="186">
        <v>4053</v>
      </c>
      <c r="P268" s="116">
        <v>3898</v>
      </c>
      <c r="Q268" s="186">
        <v>3681</v>
      </c>
      <c r="R268" s="116">
        <v>673</v>
      </c>
      <c r="S268" s="186">
        <v>642</v>
      </c>
      <c r="T268" s="116">
        <v>2073</v>
      </c>
      <c r="U268" s="186">
        <v>1980</v>
      </c>
      <c r="V268" s="116">
        <v>2746</v>
      </c>
      <c r="W268" s="186">
        <v>2622</v>
      </c>
      <c r="X268" s="116">
        <v>5368</v>
      </c>
      <c r="Y268" s="116">
        <v>1315</v>
      </c>
      <c r="Z268" s="186">
        <v>4053</v>
      </c>
      <c r="AA268" s="38"/>
    </row>
    <row r="269" spans="1:27">
      <c r="A269" s="122"/>
      <c r="B269" s="123"/>
      <c r="C269" s="123"/>
      <c r="D269" s="123"/>
      <c r="E269" s="112" t="s">
        <v>211</v>
      </c>
      <c r="F269" s="185">
        <v>137863</v>
      </c>
      <c r="G269" s="182">
        <v>19778</v>
      </c>
      <c r="H269" s="113">
        <v>18934</v>
      </c>
      <c r="I269" s="113">
        <v>24292</v>
      </c>
      <c r="J269" s="113">
        <v>25147</v>
      </c>
      <c r="K269" s="113">
        <v>27207</v>
      </c>
      <c r="L269" s="185">
        <v>22505</v>
      </c>
      <c r="M269" s="182">
        <v>38712</v>
      </c>
      <c r="N269" s="113">
        <v>63004</v>
      </c>
      <c r="O269" s="185">
        <v>74859</v>
      </c>
      <c r="P269" s="182">
        <v>71244</v>
      </c>
      <c r="Q269" s="185">
        <v>66619</v>
      </c>
      <c r="R269" s="182">
        <v>12520</v>
      </c>
      <c r="S269" s="185">
        <v>11772</v>
      </c>
      <c r="T269" s="182">
        <v>38936</v>
      </c>
      <c r="U269" s="185">
        <v>35923</v>
      </c>
      <c r="V269" s="182">
        <v>51456</v>
      </c>
      <c r="W269" s="185">
        <v>47695</v>
      </c>
      <c r="X269" s="182">
        <v>99151</v>
      </c>
      <c r="Y269" s="115">
        <v>24292</v>
      </c>
      <c r="Z269" s="113">
        <v>74859</v>
      </c>
      <c r="AA269" s="38"/>
    </row>
    <row r="270" spans="1:27">
      <c r="A270" s="121">
        <v>5</v>
      </c>
      <c r="B270" s="57">
        <v>3</v>
      </c>
      <c r="C270" s="57">
        <v>3</v>
      </c>
      <c r="D270" s="120">
        <v>770004</v>
      </c>
      <c r="E270" s="57" t="s">
        <v>129</v>
      </c>
      <c r="F270" s="189">
        <v>9651</v>
      </c>
      <c r="G270" s="116">
        <v>1401</v>
      </c>
      <c r="H270" s="116">
        <v>1321</v>
      </c>
      <c r="I270" s="116">
        <v>1656</v>
      </c>
      <c r="J270" s="116">
        <v>1845</v>
      </c>
      <c r="K270" s="116">
        <v>1917</v>
      </c>
      <c r="L270" s="186">
        <v>1511</v>
      </c>
      <c r="M270" s="116">
        <v>2722</v>
      </c>
      <c r="N270" s="116">
        <v>4378</v>
      </c>
      <c r="O270" s="186">
        <v>5273</v>
      </c>
      <c r="P270" s="116">
        <v>5025</v>
      </c>
      <c r="Q270" s="186">
        <v>4626</v>
      </c>
      <c r="R270" s="116">
        <v>857</v>
      </c>
      <c r="S270" s="186">
        <v>799</v>
      </c>
      <c r="T270" s="116">
        <v>2787</v>
      </c>
      <c r="U270" s="186">
        <v>2486</v>
      </c>
      <c r="V270" s="116">
        <v>3644</v>
      </c>
      <c r="W270" s="186">
        <v>3285</v>
      </c>
      <c r="X270" s="116">
        <v>6929</v>
      </c>
      <c r="Y270" s="116">
        <v>1656</v>
      </c>
      <c r="Z270" s="186">
        <v>5273</v>
      </c>
      <c r="AA270" s="38"/>
    </row>
    <row r="271" spans="1:27">
      <c r="A271" s="121">
        <v>5</v>
      </c>
      <c r="B271" s="57">
        <v>3</v>
      </c>
      <c r="C271" s="57">
        <v>3</v>
      </c>
      <c r="D271" s="120">
        <v>570008</v>
      </c>
      <c r="E271" s="57" t="s">
        <v>119</v>
      </c>
      <c r="F271" s="189">
        <v>7477</v>
      </c>
      <c r="G271" s="116">
        <v>1005</v>
      </c>
      <c r="H271" s="116">
        <v>952</v>
      </c>
      <c r="I271" s="116">
        <v>1270</v>
      </c>
      <c r="J271" s="116">
        <v>1418</v>
      </c>
      <c r="K271" s="116">
        <v>1550</v>
      </c>
      <c r="L271" s="186">
        <v>1282</v>
      </c>
      <c r="M271" s="116">
        <v>1957</v>
      </c>
      <c r="N271" s="116">
        <v>3227</v>
      </c>
      <c r="O271" s="186">
        <v>4250</v>
      </c>
      <c r="P271" s="116">
        <v>3819</v>
      </c>
      <c r="Q271" s="186">
        <v>3658</v>
      </c>
      <c r="R271" s="116">
        <v>638</v>
      </c>
      <c r="S271" s="186">
        <v>632</v>
      </c>
      <c r="T271" s="116">
        <v>2217</v>
      </c>
      <c r="U271" s="186">
        <v>2033</v>
      </c>
      <c r="V271" s="116">
        <v>2855</v>
      </c>
      <c r="W271" s="186">
        <v>2665</v>
      </c>
      <c r="X271" s="116">
        <v>5520</v>
      </c>
      <c r="Y271" s="116">
        <v>1270</v>
      </c>
      <c r="Z271" s="186">
        <v>4250</v>
      </c>
      <c r="AA271" s="38"/>
    </row>
    <row r="272" spans="1:27">
      <c r="A272" s="121">
        <v>5</v>
      </c>
      <c r="B272" s="57">
        <v>3</v>
      </c>
      <c r="C272" s="57">
        <v>3</v>
      </c>
      <c r="D272" s="120">
        <v>362004</v>
      </c>
      <c r="E272" s="57" t="s">
        <v>238</v>
      </c>
      <c r="F272" s="189">
        <v>4566</v>
      </c>
      <c r="G272" s="116">
        <v>697</v>
      </c>
      <c r="H272" s="116">
        <v>634</v>
      </c>
      <c r="I272" s="116">
        <v>795</v>
      </c>
      <c r="J272" s="116">
        <v>794</v>
      </c>
      <c r="K272" s="116">
        <v>905</v>
      </c>
      <c r="L272" s="186">
        <v>741</v>
      </c>
      <c r="M272" s="116">
        <v>1331</v>
      </c>
      <c r="N272" s="116">
        <v>2126</v>
      </c>
      <c r="O272" s="186">
        <v>2440</v>
      </c>
      <c r="P272" s="116">
        <v>2404</v>
      </c>
      <c r="Q272" s="186">
        <v>2162</v>
      </c>
      <c r="R272" s="116">
        <v>419</v>
      </c>
      <c r="S272" s="186">
        <v>376</v>
      </c>
      <c r="T272" s="116">
        <v>1284</v>
      </c>
      <c r="U272" s="186">
        <v>1156</v>
      </c>
      <c r="V272" s="116">
        <v>1703</v>
      </c>
      <c r="W272" s="186">
        <v>1532</v>
      </c>
      <c r="X272" s="116">
        <v>3235</v>
      </c>
      <c r="Y272" s="116">
        <v>795</v>
      </c>
      <c r="Z272" s="186">
        <v>2440</v>
      </c>
      <c r="AA272" s="38"/>
    </row>
    <row r="273" spans="1:27">
      <c r="A273" s="121">
        <v>5</v>
      </c>
      <c r="B273" s="57">
        <v>3</v>
      </c>
      <c r="C273" s="57">
        <v>3</v>
      </c>
      <c r="D273" s="120">
        <v>362012</v>
      </c>
      <c r="E273" s="57" t="s">
        <v>64</v>
      </c>
      <c r="F273" s="189">
        <v>8768</v>
      </c>
      <c r="G273" s="116">
        <v>1222</v>
      </c>
      <c r="H273" s="116">
        <v>1263</v>
      </c>
      <c r="I273" s="116">
        <v>1655</v>
      </c>
      <c r="J273" s="116">
        <v>1607</v>
      </c>
      <c r="K273" s="116">
        <v>1671</v>
      </c>
      <c r="L273" s="186">
        <v>1350</v>
      </c>
      <c r="M273" s="116">
        <v>2485</v>
      </c>
      <c r="N273" s="116">
        <v>4140</v>
      </c>
      <c r="O273" s="186">
        <v>4628</v>
      </c>
      <c r="P273" s="116">
        <v>4520</v>
      </c>
      <c r="Q273" s="186">
        <v>4248</v>
      </c>
      <c r="R273" s="116">
        <v>825</v>
      </c>
      <c r="S273" s="186">
        <v>830</v>
      </c>
      <c r="T273" s="116">
        <v>2382</v>
      </c>
      <c r="U273" s="186">
        <v>2246</v>
      </c>
      <c r="V273" s="116">
        <v>3207</v>
      </c>
      <c r="W273" s="186">
        <v>3076</v>
      </c>
      <c r="X273" s="116">
        <v>6283</v>
      </c>
      <c r="Y273" s="116">
        <v>1655</v>
      </c>
      <c r="Z273" s="186">
        <v>4628</v>
      </c>
      <c r="AA273" s="38"/>
    </row>
    <row r="274" spans="1:27">
      <c r="A274" s="121">
        <v>5</v>
      </c>
      <c r="B274" s="57">
        <v>3</v>
      </c>
      <c r="C274" s="57">
        <v>3</v>
      </c>
      <c r="D274" s="120">
        <v>362016</v>
      </c>
      <c r="E274" s="86" t="s">
        <v>239</v>
      </c>
      <c r="F274" s="189">
        <v>4396</v>
      </c>
      <c r="G274" s="116">
        <v>646</v>
      </c>
      <c r="H274" s="116">
        <v>601</v>
      </c>
      <c r="I274" s="116">
        <v>764</v>
      </c>
      <c r="J274" s="116">
        <v>800</v>
      </c>
      <c r="K274" s="116">
        <v>873</v>
      </c>
      <c r="L274" s="186">
        <v>712</v>
      </c>
      <c r="M274" s="116">
        <v>1247</v>
      </c>
      <c r="N274" s="116">
        <v>2011</v>
      </c>
      <c r="O274" s="186">
        <v>2385</v>
      </c>
      <c r="P274" s="116">
        <v>2216</v>
      </c>
      <c r="Q274" s="186">
        <v>2180</v>
      </c>
      <c r="R274" s="116">
        <v>405</v>
      </c>
      <c r="S274" s="186">
        <v>359</v>
      </c>
      <c r="T274" s="116">
        <v>1187</v>
      </c>
      <c r="U274" s="186">
        <v>1198</v>
      </c>
      <c r="V274" s="116">
        <v>1592</v>
      </c>
      <c r="W274" s="186">
        <v>1557</v>
      </c>
      <c r="X274" s="116">
        <v>3149</v>
      </c>
      <c r="Y274" s="116">
        <v>764</v>
      </c>
      <c r="Z274" s="186">
        <v>2385</v>
      </c>
      <c r="AA274" s="38"/>
    </row>
    <row r="275" spans="1:27">
      <c r="A275" s="121">
        <v>5</v>
      </c>
      <c r="B275" s="57">
        <v>3</v>
      </c>
      <c r="C275" s="57">
        <v>3</v>
      </c>
      <c r="D275" s="120">
        <v>154008</v>
      </c>
      <c r="E275" s="57" t="s">
        <v>25</v>
      </c>
      <c r="F275" s="189">
        <v>6114</v>
      </c>
      <c r="G275" s="116">
        <v>875</v>
      </c>
      <c r="H275" s="116">
        <v>809</v>
      </c>
      <c r="I275" s="116">
        <v>1097</v>
      </c>
      <c r="J275" s="116">
        <v>1107</v>
      </c>
      <c r="K275" s="116">
        <v>1251</v>
      </c>
      <c r="L275" s="186">
        <v>975</v>
      </c>
      <c r="M275" s="116">
        <v>1684</v>
      </c>
      <c r="N275" s="116">
        <v>2781</v>
      </c>
      <c r="O275" s="186">
        <v>3333</v>
      </c>
      <c r="P275" s="116">
        <v>3160</v>
      </c>
      <c r="Q275" s="186">
        <v>2954</v>
      </c>
      <c r="R275" s="116">
        <v>588</v>
      </c>
      <c r="S275" s="186">
        <v>509</v>
      </c>
      <c r="T275" s="116">
        <v>1727</v>
      </c>
      <c r="U275" s="186">
        <v>1606</v>
      </c>
      <c r="V275" s="116">
        <v>2315</v>
      </c>
      <c r="W275" s="186">
        <v>2115</v>
      </c>
      <c r="X275" s="116">
        <v>4430</v>
      </c>
      <c r="Y275" s="116">
        <v>1097</v>
      </c>
      <c r="Z275" s="186">
        <v>3333</v>
      </c>
      <c r="AA275" s="38"/>
    </row>
    <row r="276" spans="1:27">
      <c r="A276" s="121">
        <v>5</v>
      </c>
      <c r="B276" s="57">
        <v>3</v>
      </c>
      <c r="C276" s="57">
        <v>3</v>
      </c>
      <c r="D276" s="120">
        <v>954008</v>
      </c>
      <c r="E276" s="57" t="s">
        <v>138</v>
      </c>
      <c r="F276" s="189">
        <v>7507</v>
      </c>
      <c r="G276" s="116">
        <v>1120</v>
      </c>
      <c r="H276" s="116">
        <v>1029</v>
      </c>
      <c r="I276" s="116">
        <v>1314</v>
      </c>
      <c r="J276" s="116">
        <v>1336</v>
      </c>
      <c r="K276" s="116">
        <v>1505</v>
      </c>
      <c r="L276" s="186">
        <v>1203</v>
      </c>
      <c r="M276" s="116">
        <v>2149</v>
      </c>
      <c r="N276" s="116">
        <v>3463</v>
      </c>
      <c r="O276" s="186">
        <v>4044</v>
      </c>
      <c r="P276" s="116">
        <v>3860</v>
      </c>
      <c r="Q276" s="186">
        <v>3647</v>
      </c>
      <c r="R276" s="116">
        <v>665</v>
      </c>
      <c r="S276" s="186">
        <v>649</v>
      </c>
      <c r="T276" s="116">
        <v>2081</v>
      </c>
      <c r="U276" s="186">
        <v>1963</v>
      </c>
      <c r="V276" s="116">
        <v>2746</v>
      </c>
      <c r="W276" s="186">
        <v>2612</v>
      </c>
      <c r="X276" s="116">
        <v>5358</v>
      </c>
      <c r="Y276" s="116">
        <v>1314</v>
      </c>
      <c r="Z276" s="186">
        <v>4044</v>
      </c>
      <c r="AA276" s="38"/>
    </row>
    <row r="277" spans="1:27">
      <c r="A277" s="121">
        <v>5</v>
      </c>
      <c r="B277" s="57">
        <v>3</v>
      </c>
      <c r="C277" s="57">
        <v>3</v>
      </c>
      <c r="D277" s="120">
        <v>362020</v>
      </c>
      <c r="E277" s="57" t="s">
        <v>65</v>
      </c>
      <c r="F277" s="189">
        <v>9546</v>
      </c>
      <c r="G277" s="116">
        <v>1268</v>
      </c>
      <c r="H277" s="116">
        <v>1305</v>
      </c>
      <c r="I277" s="116">
        <v>1691</v>
      </c>
      <c r="J277" s="116">
        <v>1807</v>
      </c>
      <c r="K277" s="116">
        <v>1931</v>
      </c>
      <c r="L277" s="186">
        <v>1544</v>
      </c>
      <c r="M277" s="116">
        <v>2573</v>
      </c>
      <c r="N277" s="116">
        <v>4264</v>
      </c>
      <c r="O277" s="186">
        <v>5282</v>
      </c>
      <c r="P277" s="116">
        <v>5003</v>
      </c>
      <c r="Q277" s="186">
        <v>4543</v>
      </c>
      <c r="R277" s="116">
        <v>870</v>
      </c>
      <c r="S277" s="186">
        <v>821</v>
      </c>
      <c r="T277" s="116">
        <v>2790</v>
      </c>
      <c r="U277" s="186">
        <v>2492</v>
      </c>
      <c r="V277" s="116">
        <v>3660</v>
      </c>
      <c r="W277" s="186">
        <v>3313</v>
      </c>
      <c r="X277" s="116">
        <v>6973</v>
      </c>
      <c r="Y277" s="116">
        <v>1691</v>
      </c>
      <c r="Z277" s="186">
        <v>5282</v>
      </c>
      <c r="AA277" s="38"/>
    </row>
    <row r="278" spans="1:27">
      <c r="A278" s="121">
        <v>5</v>
      </c>
      <c r="B278" s="57">
        <v>3</v>
      </c>
      <c r="C278" s="57">
        <v>3</v>
      </c>
      <c r="D278" s="120">
        <v>370012</v>
      </c>
      <c r="E278" s="57" t="s">
        <v>72</v>
      </c>
      <c r="F278" s="189">
        <v>5854</v>
      </c>
      <c r="G278" s="116">
        <v>777</v>
      </c>
      <c r="H278" s="116">
        <v>760</v>
      </c>
      <c r="I278" s="116">
        <v>1009</v>
      </c>
      <c r="J278" s="116">
        <v>981</v>
      </c>
      <c r="K278" s="116">
        <v>1101</v>
      </c>
      <c r="L278" s="186">
        <v>1226</v>
      </c>
      <c r="M278" s="116">
        <v>1537</v>
      </c>
      <c r="N278" s="116">
        <v>2546</v>
      </c>
      <c r="O278" s="186">
        <v>3308</v>
      </c>
      <c r="P278" s="116">
        <v>3190</v>
      </c>
      <c r="Q278" s="186">
        <v>2664</v>
      </c>
      <c r="R278" s="116">
        <v>529</v>
      </c>
      <c r="S278" s="186">
        <v>480</v>
      </c>
      <c r="T278" s="116">
        <v>1864</v>
      </c>
      <c r="U278" s="186">
        <v>1444</v>
      </c>
      <c r="V278" s="116">
        <v>2393</v>
      </c>
      <c r="W278" s="186">
        <v>1924</v>
      </c>
      <c r="X278" s="116">
        <v>4317</v>
      </c>
      <c r="Y278" s="116">
        <v>1009</v>
      </c>
      <c r="Z278" s="186">
        <v>3308</v>
      </c>
      <c r="AA278" s="38"/>
    </row>
    <row r="279" spans="1:27">
      <c r="A279" s="121">
        <v>5</v>
      </c>
      <c r="B279" s="57">
        <v>3</v>
      </c>
      <c r="C279" s="57">
        <v>3</v>
      </c>
      <c r="D279" s="120">
        <v>154012</v>
      </c>
      <c r="E279" s="57" t="s">
        <v>26</v>
      </c>
      <c r="F279" s="189">
        <v>6635</v>
      </c>
      <c r="G279" s="116">
        <v>880</v>
      </c>
      <c r="H279" s="116">
        <v>951</v>
      </c>
      <c r="I279" s="116">
        <v>1186</v>
      </c>
      <c r="J279" s="116">
        <v>1200</v>
      </c>
      <c r="K279" s="116">
        <v>1332</v>
      </c>
      <c r="L279" s="186">
        <v>1086</v>
      </c>
      <c r="M279" s="116">
        <v>1831</v>
      </c>
      <c r="N279" s="116">
        <v>3017</v>
      </c>
      <c r="O279" s="186">
        <v>3618</v>
      </c>
      <c r="P279" s="116">
        <v>3461</v>
      </c>
      <c r="Q279" s="186">
        <v>3174</v>
      </c>
      <c r="R279" s="116">
        <v>603</v>
      </c>
      <c r="S279" s="186">
        <v>583</v>
      </c>
      <c r="T279" s="116">
        <v>1897</v>
      </c>
      <c r="U279" s="186">
        <v>1721</v>
      </c>
      <c r="V279" s="116">
        <v>2500</v>
      </c>
      <c r="W279" s="186">
        <v>2304</v>
      </c>
      <c r="X279" s="116">
        <v>4804</v>
      </c>
      <c r="Y279" s="116">
        <v>1186</v>
      </c>
      <c r="Z279" s="186">
        <v>3618</v>
      </c>
      <c r="AA279" s="38"/>
    </row>
    <row r="280" spans="1:27">
      <c r="A280" s="121">
        <v>5</v>
      </c>
      <c r="B280" s="57">
        <v>3</v>
      </c>
      <c r="C280" s="57">
        <v>3</v>
      </c>
      <c r="D280" s="120">
        <v>154016</v>
      </c>
      <c r="E280" s="57" t="s">
        <v>27</v>
      </c>
      <c r="F280" s="189">
        <v>6983</v>
      </c>
      <c r="G280" s="116">
        <v>982</v>
      </c>
      <c r="H280" s="116">
        <v>944</v>
      </c>
      <c r="I280" s="116">
        <v>1204</v>
      </c>
      <c r="J280" s="116">
        <v>1301</v>
      </c>
      <c r="K280" s="116">
        <v>1455</v>
      </c>
      <c r="L280" s="186">
        <v>1097</v>
      </c>
      <c r="M280" s="116">
        <v>1926</v>
      </c>
      <c r="N280" s="116">
        <v>3130</v>
      </c>
      <c r="O280" s="186">
        <v>3853</v>
      </c>
      <c r="P280" s="116">
        <v>3611</v>
      </c>
      <c r="Q280" s="186">
        <v>3372</v>
      </c>
      <c r="R280" s="116">
        <v>627</v>
      </c>
      <c r="S280" s="186">
        <v>577</v>
      </c>
      <c r="T280" s="116">
        <v>2009</v>
      </c>
      <c r="U280" s="186">
        <v>1844</v>
      </c>
      <c r="V280" s="116">
        <v>2636</v>
      </c>
      <c r="W280" s="186">
        <v>2421</v>
      </c>
      <c r="X280" s="116">
        <v>5057</v>
      </c>
      <c r="Y280" s="116">
        <v>1204</v>
      </c>
      <c r="Z280" s="186">
        <v>3853</v>
      </c>
      <c r="AA280" s="38"/>
    </row>
    <row r="281" spans="1:27">
      <c r="A281" s="121">
        <v>5</v>
      </c>
      <c r="B281" s="57">
        <v>3</v>
      </c>
      <c r="C281" s="57">
        <v>3</v>
      </c>
      <c r="D281" s="120">
        <v>566012</v>
      </c>
      <c r="E281" s="57" t="s">
        <v>115</v>
      </c>
      <c r="F281" s="189">
        <v>8287</v>
      </c>
      <c r="G281" s="116">
        <v>1291</v>
      </c>
      <c r="H281" s="116">
        <v>1196</v>
      </c>
      <c r="I281" s="116">
        <v>1543</v>
      </c>
      <c r="J281" s="116">
        <v>1487</v>
      </c>
      <c r="K281" s="116">
        <v>1563</v>
      </c>
      <c r="L281" s="186">
        <v>1207</v>
      </c>
      <c r="M281" s="116">
        <v>2487</v>
      </c>
      <c r="N281" s="116">
        <v>4030</v>
      </c>
      <c r="O281" s="186">
        <v>4257</v>
      </c>
      <c r="P281" s="116">
        <v>4251</v>
      </c>
      <c r="Q281" s="186">
        <v>4036</v>
      </c>
      <c r="R281" s="116">
        <v>773</v>
      </c>
      <c r="S281" s="186">
        <v>770</v>
      </c>
      <c r="T281" s="116">
        <v>2187</v>
      </c>
      <c r="U281" s="186">
        <v>2070</v>
      </c>
      <c r="V281" s="116">
        <v>2960</v>
      </c>
      <c r="W281" s="186">
        <v>2840</v>
      </c>
      <c r="X281" s="116">
        <v>5800</v>
      </c>
      <c r="Y281" s="116">
        <v>1543</v>
      </c>
      <c r="Z281" s="186">
        <v>4257</v>
      </c>
      <c r="AA281" s="38"/>
    </row>
    <row r="282" spans="1:27">
      <c r="A282" s="121">
        <v>5</v>
      </c>
      <c r="B282" s="57">
        <v>3</v>
      </c>
      <c r="C282" s="57">
        <v>3</v>
      </c>
      <c r="D282" s="120">
        <v>554020</v>
      </c>
      <c r="E282" s="57" t="s">
        <v>101</v>
      </c>
      <c r="F282" s="189">
        <v>11179</v>
      </c>
      <c r="G282" s="116">
        <v>1668</v>
      </c>
      <c r="H282" s="116">
        <v>1517</v>
      </c>
      <c r="I282" s="116">
        <v>1954</v>
      </c>
      <c r="J282" s="116">
        <v>2041</v>
      </c>
      <c r="K282" s="116">
        <v>2221</v>
      </c>
      <c r="L282" s="186">
        <v>1778</v>
      </c>
      <c r="M282" s="116">
        <v>3185</v>
      </c>
      <c r="N282" s="116">
        <v>5139</v>
      </c>
      <c r="O282" s="186">
        <v>6040</v>
      </c>
      <c r="P282" s="116">
        <v>5752</v>
      </c>
      <c r="Q282" s="186">
        <v>5427</v>
      </c>
      <c r="R282" s="116">
        <v>1006</v>
      </c>
      <c r="S282" s="186">
        <v>948</v>
      </c>
      <c r="T282" s="116">
        <v>3141</v>
      </c>
      <c r="U282" s="186">
        <v>2899</v>
      </c>
      <c r="V282" s="116">
        <v>4147</v>
      </c>
      <c r="W282" s="186">
        <v>3847</v>
      </c>
      <c r="X282" s="116">
        <v>7994</v>
      </c>
      <c r="Y282" s="116">
        <v>1954</v>
      </c>
      <c r="Z282" s="186">
        <v>6040</v>
      </c>
      <c r="AA282" s="38"/>
    </row>
    <row r="283" spans="1:27">
      <c r="A283" s="121">
        <v>5</v>
      </c>
      <c r="B283" s="57">
        <v>3</v>
      </c>
      <c r="C283" s="57">
        <v>3</v>
      </c>
      <c r="D283" s="120">
        <v>374012</v>
      </c>
      <c r="E283" s="57" t="s">
        <v>75</v>
      </c>
      <c r="F283" s="189">
        <v>10504</v>
      </c>
      <c r="G283" s="116">
        <v>1536</v>
      </c>
      <c r="H283" s="116">
        <v>1479</v>
      </c>
      <c r="I283" s="116">
        <v>1846</v>
      </c>
      <c r="J283" s="116">
        <v>1857</v>
      </c>
      <c r="K283" s="116">
        <v>2022</v>
      </c>
      <c r="L283" s="186">
        <v>1764</v>
      </c>
      <c r="M283" s="116">
        <v>3015</v>
      </c>
      <c r="N283" s="116">
        <v>4861</v>
      </c>
      <c r="O283" s="186">
        <v>5643</v>
      </c>
      <c r="P283" s="116">
        <v>5373</v>
      </c>
      <c r="Q283" s="186">
        <v>5131</v>
      </c>
      <c r="R283" s="116">
        <v>935</v>
      </c>
      <c r="S283" s="186">
        <v>911</v>
      </c>
      <c r="T283" s="116">
        <v>2943</v>
      </c>
      <c r="U283" s="186">
        <v>2700</v>
      </c>
      <c r="V283" s="116">
        <v>3878</v>
      </c>
      <c r="W283" s="186">
        <v>3611</v>
      </c>
      <c r="X283" s="116">
        <v>7489</v>
      </c>
      <c r="Y283" s="116">
        <v>1846</v>
      </c>
      <c r="Z283" s="186">
        <v>5643</v>
      </c>
      <c r="AA283" s="38"/>
    </row>
    <row r="284" spans="1:27">
      <c r="A284" s="121">
        <v>5</v>
      </c>
      <c r="B284" s="57">
        <v>3</v>
      </c>
      <c r="C284" s="57">
        <v>3</v>
      </c>
      <c r="D284" s="120">
        <v>158008</v>
      </c>
      <c r="E284" s="57" t="s">
        <v>31</v>
      </c>
      <c r="F284" s="189">
        <v>5939</v>
      </c>
      <c r="G284" s="116">
        <v>822</v>
      </c>
      <c r="H284" s="116">
        <v>839</v>
      </c>
      <c r="I284" s="116">
        <v>1062</v>
      </c>
      <c r="J284" s="116">
        <v>1137</v>
      </c>
      <c r="K284" s="116">
        <v>1178</v>
      </c>
      <c r="L284" s="186">
        <v>901</v>
      </c>
      <c r="M284" s="116">
        <v>1661</v>
      </c>
      <c r="N284" s="116">
        <v>2723</v>
      </c>
      <c r="O284" s="186">
        <v>3216</v>
      </c>
      <c r="P284" s="116">
        <v>3005</v>
      </c>
      <c r="Q284" s="186">
        <v>2934</v>
      </c>
      <c r="R284" s="116">
        <v>497</v>
      </c>
      <c r="S284" s="186">
        <v>565</v>
      </c>
      <c r="T284" s="116">
        <v>1633</v>
      </c>
      <c r="U284" s="186">
        <v>1583</v>
      </c>
      <c r="V284" s="116">
        <v>2130</v>
      </c>
      <c r="W284" s="186">
        <v>2148</v>
      </c>
      <c r="X284" s="116">
        <v>4278</v>
      </c>
      <c r="Y284" s="116">
        <v>1062</v>
      </c>
      <c r="Z284" s="186">
        <v>3216</v>
      </c>
      <c r="AA284" s="38"/>
    </row>
    <row r="285" spans="1:27">
      <c r="A285" s="121">
        <v>5</v>
      </c>
      <c r="B285" s="57">
        <v>3</v>
      </c>
      <c r="C285" s="57">
        <v>3</v>
      </c>
      <c r="D285" s="120">
        <v>158012</v>
      </c>
      <c r="E285" s="57" t="s">
        <v>32</v>
      </c>
      <c r="F285" s="189">
        <v>5232</v>
      </c>
      <c r="G285" s="116">
        <v>726</v>
      </c>
      <c r="H285" s="116">
        <v>776</v>
      </c>
      <c r="I285" s="116">
        <v>991</v>
      </c>
      <c r="J285" s="116">
        <v>956</v>
      </c>
      <c r="K285" s="116">
        <v>1006</v>
      </c>
      <c r="L285" s="186">
        <v>777</v>
      </c>
      <c r="M285" s="116">
        <v>1502</v>
      </c>
      <c r="N285" s="116">
        <v>2493</v>
      </c>
      <c r="O285" s="186">
        <v>2739</v>
      </c>
      <c r="P285" s="116">
        <v>2778</v>
      </c>
      <c r="Q285" s="186">
        <v>2454</v>
      </c>
      <c r="R285" s="116">
        <v>514</v>
      </c>
      <c r="S285" s="186">
        <v>477</v>
      </c>
      <c r="T285" s="116">
        <v>1447</v>
      </c>
      <c r="U285" s="186">
        <v>1292</v>
      </c>
      <c r="V285" s="116">
        <v>1961</v>
      </c>
      <c r="W285" s="186">
        <v>1769</v>
      </c>
      <c r="X285" s="116">
        <v>3730</v>
      </c>
      <c r="Y285" s="116">
        <v>991</v>
      </c>
      <c r="Z285" s="186">
        <v>2739</v>
      </c>
      <c r="AA285" s="38"/>
    </row>
    <row r="286" spans="1:27">
      <c r="A286" s="121">
        <v>5</v>
      </c>
      <c r="B286" s="57">
        <v>3</v>
      </c>
      <c r="C286" s="57">
        <v>3</v>
      </c>
      <c r="D286" s="120">
        <v>334016</v>
      </c>
      <c r="E286" s="57" t="s">
        <v>59</v>
      </c>
      <c r="F286" s="189">
        <v>8790</v>
      </c>
      <c r="G286" s="116">
        <v>1280</v>
      </c>
      <c r="H286" s="116">
        <v>1214</v>
      </c>
      <c r="I286" s="116">
        <v>1578</v>
      </c>
      <c r="J286" s="116">
        <v>1564</v>
      </c>
      <c r="K286" s="116">
        <v>1741</v>
      </c>
      <c r="L286" s="186">
        <v>1413</v>
      </c>
      <c r="M286" s="116">
        <v>2494</v>
      </c>
      <c r="N286" s="116">
        <v>4072</v>
      </c>
      <c r="O286" s="186">
        <v>4718</v>
      </c>
      <c r="P286" s="116">
        <v>4545</v>
      </c>
      <c r="Q286" s="186">
        <v>4245</v>
      </c>
      <c r="R286" s="116">
        <v>828</v>
      </c>
      <c r="S286" s="186">
        <v>750</v>
      </c>
      <c r="T286" s="116">
        <v>2476</v>
      </c>
      <c r="U286" s="186">
        <v>2242</v>
      </c>
      <c r="V286" s="116">
        <v>3304</v>
      </c>
      <c r="W286" s="186">
        <v>2992</v>
      </c>
      <c r="X286" s="116">
        <v>6296</v>
      </c>
      <c r="Y286" s="116">
        <v>1578</v>
      </c>
      <c r="Z286" s="186">
        <v>4718</v>
      </c>
      <c r="AA286" s="38"/>
    </row>
    <row r="287" spans="1:27">
      <c r="A287" s="121">
        <v>5</v>
      </c>
      <c r="B287" s="57">
        <v>3</v>
      </c>
      <c r="C287" s="57">
        <v>3</v>
      </c>
      <c r="D287" s="120">
        <v>166012</v>
      </c>
      <c r="E287" s="57" t="s">
        <v>45</v>
      </c>
      <c r="F287" s="189">
        <v>6610</v>
      </c>
      <c r="G287" s="116">
        <v>873</v>
      </c>
      <c r="H287" s="116">
        <v>838</v>
      </c>
      <c r="I287" s="116">
        <v>1168</v>
      </c>
      <c r="J287" s="116">
        <v>1245</v>
      </c>
      <c r="K287" s="116">
        <v>1370</v>
      </c>
      <c r="L287" s="186">
        <v>1116</v>
      </c>
      <c r="M287" s="116">
        <v>1711</v>
      </c>
      <c r="N287" s="116">
        <v>2879</v>
      </c>
      <c r="O287" s="186">
        <v>3731</v>
      </c>
      <c r="P287" s="116">
        <v>3405</v>
      </c>
      <c r="Q287" s="186">
        <v>3205</v>
      </c>
      <c r="R287" s="116">
        <v>577</v>
      </c>
      <c r="S287" s="186">
        <v>591</v>
      </c>
      <c r="T287" s="116">
        <v>1944</v>
      </c>
      <c r="U287" s="186">
        <v>1787</v>
      </c>
      <c r="V287" s="116">
        <v>2521</v>
      </c>
      <c r="W287" s="186">
        <v>2378</v>
      </c>
      <c r="X287" s="116">
        <v>4899</v>
      </c>
      <c r="Y287" s="116">
        <v>1168</v>
      </c>
      <c r="Z287" s="186">
        <v>3731</v>
      </c>
      <c r="AA287" s="38"/>
    </row>
    <row r="288" spans="1:27">
      <c r="A288" s="121">
        <v>5</v>
      </c>
      <c r="B288" s="57">
        <v>3</v>
      </c>
      <c r="C288" s="57">
        <v>3</v>
      </c>
      <c r="D288" s="120">
        <v>766040</v>
      </c>
      <c r="E288" s="57" t="s">
        <v>127</v>
      </c>
      <c r="F288" s="189">
        <v>8270</v>
      </c>
      <c r="G288" s="116">
        <v>1212</v>
      </c>
      <c r="H288" s="116">
        <v>1213</v>
      </c>
      <c r="I288" s="116">
        <v>1532</v>
      </c>
      <c r="J288" s="116">
        <v>1570</v>
      </c>
      <c r="K288" s="116">
        <v>1578</v>
      </c>
      <c r="L288" s="186">
        <v>1165</v>
      </c>
      <c r="M288" s="116">
        <v>2425</v>
      </c>
      <c r="N288" s="116">
        <v>3957</v>
      </c>
      <c r="O288" s="186">
        <v>4313</v>
      </c>
      <c r="P288" s="116">
        <v>4218</v>
      </c>
      <c r="Q288" s="186">
        <v>4052</v>
      </c>
      <c r="R288" s="116">
        <v>775</v>
      </c>
      <c r="S288" s="186">
        <v>757</v>
      </c>
      <c r="T288" s="116">
        <v>2216</v>
      </c>
      <c r="U288" s="186">
        <v>2097</v>
      </c>
      <c r="V288" s="116">
        <v>2991</v>
      </c>
      <c r="W288" s="186">
        <v>2854</v>
      </c>
      <c r="X288" s="116">
        <v>5845</v>
      </c>
      <c r="Y288" s="116">
        <v>1532</v>
      </c>
      <c r="Z288" s="186">
        <v>4313</v>
      </c>
      <c r="AA288" s="38"/>
    </row>
    <row r="289" spans="1:27">
      <c r="A289" s="121">
        <v>5</v>
      </c>
      <c r="B289" s="57">
        <v>3</v>
      </c>
      <c r="C289" s="57">
        <v>3</v>
      </c>
      <c r="D289" s="120">
        <v>766044</v>
      </c>
      <c r="E289" s="57" t="s">
        <v>128</v>
      </c>
      <c r="F289" s="189">
        <v>8129</v>
      </c>
      <c r="G289" s="116">
        <v>1096</v>
      </c>
      <c r="H289" s="116">
        <v>1098</v>
      </c>
      <c r="I289" s="116">
        <v>1430</v>
      </c>
      <c r="J289" s="116">
        <v>1490</v>
      </c>
      <c r="K289" s="116">
        <v>1601</v>
      </c>
      <c r="L289" s="186">
        <v>1414</v>
      </c>
      <c r="M289" s="116">
        <v>2194</v>
      </c>
      <c r="N289" s="116">
        <v>3624</v>
      </c>
      <c r="O289" s="186">
        <v>4505</v>
      </c>
      <c r="P289" s="116">
        <v>4165</v>
      </c>
      <c r="Q289" s="186">
        <v>3964</v>
      </c>
      <c r="R289" s="116">
        <v>723</v>
      </c>
      <c r="S289" s="186">
        <v>707</v>
      </c>
      <c r="T289" s="116">
        <v>2310</v>
      </c>
      <c r="U289" s="186">
        <v>2195</v>
      </c>
      <c r="V289" s="116">
        <v>3033</v>
      </c>
      <c r="W289" s="186">
        <v>2902</v>
      </c>
      <c r="X289" s="116">
        <v>5935</v>
      </c>
      <c r="Y289" s="116">
        <v>1430</v>
      </c>
      <c r="Z289" s="186">
        <v>4505</v>
      </c>
      <c r="AA289" s="38"/>
    </row>
    <row r="290" spans="1:27">
      <c r="A290" s="121">
        <v>5</v>
      </c>
      <c r="B290" s="57">
        <v>3</v>
      </c>
      <c r="C290" s="57">
        <v>3</v>
      </c>
      <c r="D290" s="120">
        <v>758024</v>
      </c>
      <c r="E290" s="57" t="s">
        <v>124</v>
      </c>
      <c r="F290" s="189">
        <v>7858</v>
      </c>
      <c r="G290" s="116">
        <v>1067</v>
      </c>
      <c r="H290" s="116">
        <v>1044</v>
      </c>
      <c r="I290" s="116">
        <v>1400</v>
      </c>
      <c r="J290" s="116">
        <v>1471</v>
      </c>
      <c r="K290" s="116">
        <v>1577</v>
      </c>
      <c r="L290" s="186">
        <v>1299</v>
      </c>
      <c r="M290" s="116">
        <v>2111</v>
      </c>
      <c r="N290" s="116">
        <v>3511</v>
      </c>
      <c r="O290" s="186">
        <v>4347</v>
      </c>
      <c r="P290" s="116">
        <v>4084</v>
      </c>
      <c r="Q290" s="186">
        <v>3774</v>
      </c>
      <c r="R290" s="116">
        <v>719</v>
      </c>
      <c r="S290" s="186">
        <v>681</v>
      </c>
      <c r="T290" s="116">
        <v>2259</v>
      </c>
      <c r="U290" s="186">
        <v>2088</v>
      </c>
      <c r="V290" s="116">
        <v>2978</v>
      </c>
      <c r="W290" s="186">
        <v>2769</v>
      </c>
      <c r="X290" s="116">
        <v>5747</v>
      </c>
      <c r="Y290" s="116">
        <v>1400</v>
      </c>
      <c r="Z290" s="186">
        <v>4347</v>
      </c>
      <c r="AA290" s="38"/>
    </row>
    <row r="291" spans="1:27">
      <c r="A291" s="121">
        <v>5</v>
      </c>
      <c r="B291" s="57">
        <v>3</v>
      </c>
      <c r="C291" s="57">
        <v>3</v>
      </c>
      <c r="D291" s="120">
        <v>382032</v>
      </c>
      <c r="E291" s="57" t="s">
        <v>89</v>
      </c>
      <c r="F291" s="189">
        <v>5019</v>
      </c>
      <c r="G291" s="116">
        <v>704</v>
      </c>
      <c r="H291" s="116">
        <v>763</v>
      </c>
      <c r="I291" s="116">
        <v>945</v>
      </c>
      <c r="J291" s="116">
        <v>918</v>
      </c>
      <c r="K291" s="116">
        <v>959</v>
      </c>
      <c r="L291" s="186">
        <v>730</v>
      </c>
      <c r="M291" s="116">
        <v>1467</v>
      </c>
      <c r="N291" s="116">
        <v>2412</v>
      </c>
      <c r="O291" s="186">
        <v>2607</v>
      </c>
      <c r="P291" s="116">
        <v>2634</v>
      </c>
      <c r="Q291" s="186">
        <v>2385</v>
      </c>
      <c r="R291" s="116">
        <v>492</v>
      </c>
      <c r="S291" s="186">
        <v>453</v>
      </c>
      <c r="T291" s="116">
        <v>1360</v>
      </c>
      <c r="U291" s="186">
        <v>1247</v>
      </c>
      <c r="V291" s="116">
        <v>1852</v>
      </c>
      <c r="W291" s="186">
        <v>1700</v>
      </c>
      <c r="X291" s="116">
        <v>3552</v>
      </c>
      <c r="Y291" s="116">
        <v>945</v>
      </c>
      <c r="Z291" s="186">
        <v>2607</v>
      </c>
      <c r="AA291" s="38"/>
    </row>
    <row r="292" spans="1:27">
      <c r="A292" s="121">
        <v>5</v>
      </c>
      <c r="B292" s="57">
        <v>3</v>
      </c>
      <c r="C292" s="57">
        <v>3</v>
      </c>
      <c r="D292" s="120">
        <v>158024</v>
      </c>
      <c r="E292" s="57" t="s">
        <v>35</v>
      </c>
      <c r="F292" s="189">
        <v>7917</v>
      </c>
      <c r="G292" s="116">
        <v>1136</v>
      </c>
      <c r="H292" s="116">
        <v>1084</v>
      </c>
      <c r="I292" s="116">
        <v>1421</v>
      </c>
      <c r="J292" s="116">
        <v>1551</v>
      </c>
      <c r="K292" s="116">
        <v>1600</v>
      </c>
      <c r="L292" s="186">
        <v>1125</v>
      </c>
      <c r="M292" s="116">
        <v>2220</v>
      </c>
      <c r="N292" s="116">
        <v>3641</v>
      </c>
      <c r="O292" s="186">
        <v>4276</v>
      </c>
      <c r="P292" s="116">
        <v>4125</v>
      </c>
      <c r="Q292" s="186">
        <v>3792</v>
      </c>
      <c r="R292" s="116">
        <v>732</v>
      </c>
      <c r="S292" s="186">
        <v>689</v>
      </c>
      <c r="T292" s="116">
        <v>2213</v>
      </c>
      <c r="U292" s="186">
        <v>2063</v>
      </c>
      <c r="V292" s="116">
        <v>2945</v>
      </c>
      <c r="W292" s="186">
        <v>2752</v>
      </c>
      <c r="X292" s="116">
        <v>5697</v>
      </c>
      <c r="Y292" s="116">
        <v>1421</v>
      </c>
      <c r="Z292" s="186">
        <v>4276</v>
      </c>
      <c r="AA292" s="38"/>
    </row>
    <row r="293" spans="1:27">
      <c r="A293" s="121">
        <v>5</v>
      </c>
      <c r="B293" s="57">
        <v>3</v>
      </c>
      <c r="C293" s="57">
        <v>3</v>
      </c>
      <c r="D293" s="120">
        <v>166016</v>
      </c>
      <c r="E293" s="117" t="s">
        <v>255</v>
      </c>
      <c r="F293" s="189">
        <v>8114</v>
      </c>
      <c r="G293" s="116">
        <v>1147</v>
      </c>
      <c r="H293" s="116">
        <v>1081</v>
      </c>
      <c r="I293" s="116">
        <v>1400</v>
      </c>
      <c r="J293" s="116">
        <v>1508</v>
      </c>
      <c r="K293" s="116">
        <v>1597</v>
      </c>
      <c r="L293" s="186">
        <v>1381</v>
      </c>
      <c r="M293" s="116">
        <v>2228</v>
      </c>
      <c r="N293" s="116">
        <v>3628</v>
      </c>
      <c r="O293" s="186">
        <v>4486</v>
      </c>
      <c r="P293" s="116">
        <v>4210</v>
      </c>
      <c r="Q293" s="186">
        <v>3904</v>
      </c>
      <c r="R293" s="116">
        <v>742</v>
      </c>
      <c r="S293" s="186">
        <v>658</v>
      </c>
      <c r="T293" s="116">
        <v>2324</v>
      </c>
      <c r="U293" s="186">
        <v>2162</v>
      </c>
      <c r="V293" s="116">
        <v>3066</v>
      </c>
      <c r="W293" s="186">
        <v>2820</v>
      </c>
      <c r="X293" s="116">
        <v>5886</v>
      </c>
      <c r="Y293" s="116">
        <v>1400</v>
      </c>
      <c r="Z293" s="186">
        <v>4486</v>
      </c>
      <c r="AA293" s="38"/>
    </row>
    <row r="294" spans="1:27">
      <c r="A294" s="121">
        <v>5</v>
      </c>
      <c r="B294" s="57">
        <v>3</v>
      </c>
      <c r="C294" s="57">
        <v>3</v>
      </c>
      <c r="D294" s="120">
        <v>978028</v>
      </c>
      <c r="E294" s="57" t="s">
        <v>163</v>
      </c>
      <c r="F294" s="189">
        <v>8528</v>
      </c>
      <c r="G294" s="116">
        <v>1198</v>
      </c>
      <c r="H294" s="116">
        <v>1196</v>
      </c>
      <c r="I294" s="116">
        <v>1480</v>
      </c>
      <c r="J294" s="116">
        <v>1540</v>
      </c>
      <c r="K294" s="116">
        <v>1753</v>
      </c>
      <c r="L294" s="186">
        <v>1361</v>
      </c>
      <c r="M294" s="116">
        <v>2394</v>
      </c>
      <c r="N294" s="116">
        <v>3874</v>
      </c>
      <c r="O294" s="186">
        <v>4654</v>
      </c>
      <c r="P294" s="116">
        <v>4432</v>
      </c>
      <c r="Q294" s="186">
        <v>4096</v>
      </c>
      <c r="R294" s="116">
        <v>768</v>
      </c>
      <c r="S294" s="186">
        <v>712</v>
      </c>
      <c r="T294" s="116">
        <v>2428</v>
      </c>
      <c r="U294" s="186">
        <v>2226</v>
      </c>
      <c r="V294" s="116">
        <v>3196</v>
      </c>
      <c r="W294" s="186">
        <v>2938</v>
      </c>
      <c r="X294" s="116">
        <v>6134</v>
      </c>
      <c r="Y294" s="116">
        <v>1480</v>
      </c>
      <c r="Z294" s="186">
        <v>4654</v>
      </c>
      <c r="AA294" s="38"/>
    </row>
    <row r="295" spans="1:27">
      <c r="A295" s="121">
        <v>5</v>
      </c>
      <c r="B295" s="57">
        <v>3</v>
      </c>
      <c r="C295" s="57">
        <v>3</v>
      </c>
      <c r="D295" s="120">
        <v>974040</v>
      </c>
      <c r="E295" s="57" t="s">
        <v>158</v>
      </c>
      <c r="F295" s="189">
        <v>9556</v>
      </c>
      <c r="G295" s="116">
        <v>1418</v>
      </c>
      <c r="H295" s="116">
        <v>1298</v>
      </c>
      <c r="I295" s="116">
        <v>1672</v>
      </c>
      <c r="J295" s="116">
        <v>1757</v>
      </c>
      <c r="K295" s="116">
        <v>1896</v>
      </c>
      <c r="L295" s="186">
        <v>1515</v>
      </c>
      <c r="M295" s="116">
        <v>2716</v>
      </c>
      <c r="N295" s="116">
        <v>4388</v>
      </c>
      <c r="O295" s="186">
        <v>5168</v>
      </c>
      <c r="P295" s="116">
        <v>4872</v>
      </c>
      <c r="Q295" s="186">
        <v>4684</v>
      </c>
      <c r="R295" s="116">
        <v>880</v>
      </c>
      <c r="S295" s="186">
        <v>792</v>
      </c>
      <c r="T295" s="116">
        <v>2593</v>
      </c>
      <c r="U295" s="186">
        <v>2575</v>
      </c>
      <c r="V295" s="116">
        <v>3473</v>
      </c>
      <c r="W295" s="186">
        <v>3367</v>
      </c>
      <c r="X295" s="116">
        <v>6840</v>
      </c>
      <c r="Y295" s="116">
        <v>1672</v>
      </c>
      <c r="Z295" s="186">
        <v>5168</v>
      </c>
      <c r="AA295" s="38"/>
    </row>
    <row r="296" spans="1:27">
      <c r="A296" s="121">
        <v>5</v>
      </c>
      <c r="B296" s="57">
        <v>3</v>
      </c>
      <c r="C296" s="57">
        <v>3</v>
      </c>
      <c r="D296" s="120">
        <v>170044</v>
      </c>
      <c r="E296" s="57" t="s">
        <v>52</v>
      </c>
      <c r="F296" s="189">
        <v>6568</v>
      </c>
      <c r="G296" s="116">
        <v>945</v>
      </c>
      <c r="H296" s="116">
        <v>853</v>
      </c>
      <c r="I296" s="116">
        <v>1148</v>
      </c>
      <c r="J296" s="116">
        <v>1214</v>
      </c>
      <c r="K296" s="116">
        <v>1360</v>
      </c>
      <c r="L296" s="186">
        <v>1048</v>
      </c>
      <c r="M296" s="116">
        <v>1798</v>
      </c>
      <c r="N296" s="116">
        <v>2946</v>
      </c>
      <c r="O296" s="186">
        <v>3622</v>
      </c>
      <c r="P296" s="116">
        <v>3401</v>
      </c>
      <c r="Q296" s="186">
        <v>3167</v>
      </c>
      <c r="R296" s="116">
        <v>605</v>
      </c>
      <c r="S296" s="186">
        <v>543</v>
      </c>
      <c r="T296" s="116">
        <v>1865</v>
      </c>
      <c r="U296" s="186">
        <v>1757</v>
      </c>
      <c r="V296" s="116">
        <v>2470</v>
      </c>
      <c r="W296" s="186">
        <v>2300</v>
      </c>
      <c r="X296" s="116">
        <v>4770</v>
      </c>
      <c r="Y296" s="116">
        <v>1148</v>
      </c>
      <c r="Z296" s="186">
        <v>3622</v>
      </c>
      <c r="AA296" s="38"/>
    </row>
    <row r="297" spans="1:27">
      <c r="A297" s="121">
        <v>5</v>
      </c>
      <c r="B297" s="57">
        <v>3</v>
      </c>
      <c r="C297" s="57">
        <v>3</v>
      </c>
      <c r="D297" s="120">
        <v>562036</v>
      </c>
      <c r="E297" s="57" t="s">
        <v>113</v>
      </c>
      <c r="F297" s="189">
        <v>5191</v>
      </c>
      <c r="G297" s="116">
        <v>763</v>
      </c>
      <c r="H297" s="116">
        <v>743</v>
      </c>
      <c r="I297" s="116">
        <v>952</v>
      </c>
      <c r="J297" s="116">
        <v>925</v>
      </c>
      <c r="K297" s="116">
        <v>1000</v>
      </c>
      <c r="L297" s="186">
        <v>808</v>
      </c>
      <c r="M297" s="116">
        <v>1506</v>
      </c>
      <c r="N297" s="116">
        <v>2458</v>
      </c>
      <c r="O297" s="186">
        <v>2733</v>
      </c>
      <c r="P297" s="116">
        <v>2700</v>
      </c>
      <c r="Q297" s="186">
        <v>2491</v>
      </c>
      <c r="R297" s="116">
        <v>490</v>
      </c>
      <c r="S297" s="186">
        <v>462</v>
      </c>
      <c r="T297" s="116">
        <v>1451</v>
      </c>
      <c r="U297" s="186">
        <v>1282</v>
      </c>
      <c r="V297" s="116">
        <v>1941</v>
      </c>
      <c r="W297" s="186">
        <v>1744</v>
      </c>
      <c r="X297" s="116">
        <v>3685</v>
      </c>
      <c r="Y297" s="116">
        <v>952</v>
      </c>
      <c r="Z297" s="186">
        <v>2733</v>
      </c>
      <c r="AA297" s="38"/>
    </row>
    <row r="298" spans="1:27">
      <c r="A298" s="121">
        <v>5</v>
      </c>
      <c r="B298" s="57">
        <v>3</v>
      </c>
      <c r="C298" s="57">
        <v>3</v>
      </c>
      <c r="D298" s="120">
        <v>978040</v>
      </c>
      <c r="E298" s="57" t="s">
        <v>166</v>
      </c>
      <c r="F298" s="189">
        <v>5588</v>
      </c>
      <c r="G298" s="116">
        <v>771</v>
      </c>
      <c r="H298" s="116">
        <v>741</v>
      </c>
      <c r="I298" s="116">
        <v>939</v>
      </c>
      <c r="J298" s="116">
        <v>1042</v>
      </c>
      <c r="K298" s="116">
        <v>1162</v>
      </c>
      <c r="L298" s="186">
        <v>933</v>
      </c>
      <c r="M298" s="116">
        <v>1512</v>
      </c>
      <c r="N298" s="116">
        <v>2451</v>
      </c>
      <c r="O298" s="186">
        <v>3137</v>
      </c>
      <c r="P298" s="116">
        <v>2888</v>
      </c>
      <c r="Q298" s="186">
        <v>2700</v>
      </c>
      <c r="R298" s="116">
        <v>476</v>
      </c>
      <c r="S298" s="186">
        <v>463</v>
      </c>
      <c r="T298" s="116">
        <v>1640</v>
      </c>
      <c r="U298" s="186">
        <v>1497</v>
      </c>
      <c r="V298" s="116">
        <v>2116</v>
      </c>
      <c r="W298" s="186">
        <v>1960</v>
      </c>
      <c r="X298" s="116">
        <v>4076</v>
      </c>
      <c r="Y298" s="116">
        <v>939</v>
      </c>
      <c r="Z298" s="186">
        <v>3137</v>
      </c>
      <c r="AA298" s="38"/>
    </row>
    <row r="299" spans="1:27">
      <c r="A299" s="121">
        <v>5</v>
      </c>
      <c r="B299" s="57">
        <v>3</v>
      </c>
      <c r="C299" s="57">
        <v>3</v>
      </c>
      <c r="D299" s="120">
        <v>158036</v>
      </c>
      <c r="E299" s="57" t="s">
        <v>39</v>
      </c>
      <c r="F299" s="189">
        <v>3926</v>
      </c>
      <c r="G299" s="116">
        <v>565</v>
      </c>
      <c r="H299" s="116">
        <v>540</v>
      </c>
      <c r="I299" s="116">
        <v>720</v>
      </c>
      <c r="J299" s="116">
        <v>747</v>
      </c>
      <c r="K299" s="116">
        <v>778</v>
      </c>
      <c r="L299" s="186">
        <v>576</v>
      </c>
      <c r="M299" s="116">
        <v>1105</v>
      </c>
      <c r="N299" s="116">
        <v>1825</v>
      </c>
      <c r="O299" s="186">
        <v>2101</v>
      </c>
      <c r="P299" s="116">
        <v>2008</v>
      </c>
      <c r="Q299" s="186">
        <v>1918</v>
      </c>
      <c r="R299" s="116">
        <v>364</v>
      </c>
      <c r="S299" s="186">
        <v>356</v>
      </c>
      <c r="T299" s="116">
        <v>1076</v>
      </c>
      <c r="U299" s="186">
        <v>1025</v>
      </c>
      <c r="V299" s="116">
        <v>1440</v>
      </c>
      <c r="W299" s="186">
        <v>1381</v>
      </c>
      <c r="X299" s="116">
        <v>2821</v>
      </c>
      <c r="Y299" s="116">
        <v>720</v>
      </c>
      <c r="Z299" s="186">
        <v>2101</v>
      </c>
      <c r="AA299" s="38"/>
    </row>
    <row r="300" spans="1:27">
      <c r="A300" s="121">
        <v>5</v>
      </c>
      <c r="B300" s="57">
        <v>3</v>
      </c>
      <c r="C300" s="57">
        <v>3</v>
      </c>
      <c r="D300" s="120">
        <v>334036</v>
      </c>
      <c r="E300" s="57" t="s">
        <v>61</v>
      </c>
      <c r="F300" s="189">
        <v>7732</v>
      </c>
      <c r="G300" s="116">
        <v>1087</v>
      </c>
      <c r="H300" s="116">
        <v>1100</v>
      </c>
      <c r="I300" s="116">
        <v>1346</v>
      </c>
      <c r="J300" s="116">
        <v>1413</v>
      </c>
      <c r="K300" s="116">
        <v>1572</v>
      </c>
      <c r="L300" s="186">
        <v>1214</v>
      </c>
      <c r="M300" s="116">
        <v>2187</v>
      </c>
      <c r="N300" s="116">
        <v>3533</v>
      </c>
      <c r="O300" s="186">
        <v>4199</v>
      </c>
      <c r="P300" s="116">
        <v>4005</v>
      </c>
      <c r="Q300" s="186">
        <v>3727</v>
      </c>
      <c r="R300" s="116">
        <v>694</v>
      </c>
      <c r="S300" s="186">
        <v>652</v>
      </c>
      <c r="T300" s="116">
        <v>2168</v>
      </c>
      <c r="U300" s="186">
        <v>2031</v>
      </c>
      <c r="V300" s="116">
        <v>2862</v>
      </c>
      <c r="W300" s="186">
        <v>2683</v>
      </c>
      <c r="X300" s="116">
        <v>5545</v>
      </c>
      <c r="Y300" s="116">
        <v>1346</v>
      </c>
      <c r="Z300" s="186">
        <v>4199</v>
      </c>
      <c r="AA300" s="38"/>
    </row>
    <row r="301" spans="1:27">
      <c r="A301" s="122"/>
      <c r="B301" s="123"/>
      <c r="C301" s="123"/>
      <c r="D301" s="123"/>
      <c r="E301" s="112" t="s">
        <v>212</v>
      </c>
      <c r="F301" s="185">
        <v>226434</v>
      </c>
      <c r="G301" s="182">
        <v>32178</v>
      </c>
      <c r="H301" s="113">
        <v>31182</v>
      </c>
      <c r="I301" s="113">
        <v>40168</v>
      </c>
      <c r="J301" s="113">
        <v>41629</v>
      </c>
      <c r="K301" s="113">
        <v>45025</v>
      </c>
      <c r="L301" s="185">
        <v>36252</v>
      </c>
      <c r="M301" s="182">
        <v>63360</v>
      </c>
      <c r="N301" s="113">
        <v>103528</v>
      </c>
      <c r="O301" s="185">
        <v>122906</v>
      </c>
      <c r="P301" s="182">
        <v>117120</v>
      </c>
      <c r="Q301" s="185">
        <v>109314</v>
      </c>
      <c r="R301" s="182">
        <v>20616</v>
      </c>
      <c r="S301" s="185">
        <v>19552</v>
      </c>
      <c r="T301" s="182">
        <v>63899</v>
      </c>
      <c r="U301" s="185">
        <v>59007</v>
      </c>
      <c r="V301" s="182">
        <v>84515</v>
      </c>
      <c r="W301" s="185">
        <v>78559</v>
      </c>
      <c r="X301" s="182">
        <v>163074</v>
      </c>
      <c r="Y301" s="115">
        <v>40168</v>
      </c>
      <c r="Z301" s="113">
        <v>122906</v>
      </c>
      <c r="AA301" s="38"/>
    </row>
    <row r="302" spans="1:27">
      <c r="A302" s="121">
        <v>6</v>
      </c>
      <c r="B302" s="57">
        <v>4</v>
      </c>
      <c r="C302" s="57">
        <v>3</v>
      </c>
      <c r="D302" s="120">
        <v>554004</v>
      </c>
      <c r="E302" s="57" t="s">
        <v>98</v>
      </c>
      <c r="F302" s="189">
        <v>9003</v>
      </c>
      <c r="G302" s="116">
        <v>1190</v>
      </c>
      <c r="H302" s="116">
        <v>1208</v>
      </c>
      <c r="I302" s="116">
        <v>1556</v>
      </c>
      <c r="J302" s="116">
        <v>1735</v>
      </c>
      <c r="K302" s="116">
        <v>1810</v>
      </c>
      <c r="L302" s="186">
        <v>1504</v>
      </c>
      <c r="M302" s="116">
        <v>2398</v>
      </c>
      <c r="N302" s="116">
        <v>3954</v>
      </c>
      <c r="O302" s="186">
        <v>5049</v>
      </c>
      <c r="P302" s="116">
        <v>4623</v>
      </c>
      <c r="Q302" s="186">
        <v>4380</v>
      </c>
      <c r="R302" s="116">
        <v>769</v>
      </c>
      <c r="S302" s="186">
        <v>787</v>
      </c>
      <c r="T302" s="116">
        <v>2662</v>
      </c>
      <c r="U302" s="186">
        <v>2387</v>
      </c>
      <c r="V302" s="116">
        <v>3431</v>
      </c>
      <c r="W302" s="186">
        <v>3174</v>
      </c>
      <c r="X302" s="116">
        <v>6605</v>
      </c>
      <c r="Y302" s="116">
        <v>1556</v>
      </c>
      <c r="Z302" s="186">
        <v>5049</v>
      </c>
      <c r="AA302" s="38"/>
    </row>
    <row r="303" spans="1:27">
      <c r="A303" s="121">
        <v>6</v>
      </c>
      <c r="B303" s="57">
        <v>4</v>
      </c>
      <c r="C303" s="57">
        <v>3</v>
      </c>
      <c r="D303" s="120">
        <v>382008</v>
      </c>
      <c r="E303" s="57" t="s">
        <v>84</v>
      </c>
      <c r="F303" s="189">
        <v>4934</v>
      </c>
      <c r="G303" s="116">
        <v>534</v>
      </c>
      <c r="H303" s="116">
        <v>627</v>
      </c>
      <c r="I303" s="116">
        <v>848</v>
      </c>
      <c r="J303" s="116">
        <v>957</v>
      </c>
      <c r="K303" s="116">
        <v>1054</v>
      </c>
      <c r="L303" s="186">
        <v>914</v>
      </c>
      <c r="M303" s="116">
        <v>1161</v>
      </c>
      <c r="N303" s="116">
        <v>2009</v>
      </c>
      <c r="O303" s="186">
        <v>2925</v>
      </c>
      <c r="P303" s="116">
        <v>2596</v>
      </c>
      <c r="Q303" s="186">
        <v>2338</v>
      </c>
      <c r="R303" s="116">
        <v>426</v>
      </c>
      <c r="S303" s="186">
        <v>422</v>
      </c>
      <c r="T303" s="116">
        <v>1560</v>
      </c>
      <c r="U303" s="186">
        <v>1365</v>
      </c>
      <c r="V303" s="116">
        <v>1986</v>
      </c>
      <c r="W303" s="186">
        <v>1787</v>
      </c>
      <c r="X303" s="116">
        <v>3773</v>
      </c>
      <c r="Y303" s="116">
        <v>848</v>
      </c>
      <c r="Z303" s="186">
        <v>2925</v>
      </c>
      <c r="AA303" s="38"/>
    </row>
    <row r="304" spans="1:27">
      <c r="A304" s="121">
        <v>6</v>
      </c>
      <c r="B304" s="57">
        <v>4</v>
      </c>
      <c r="C304" s="57">
        <v>3</v>
      </c>
      <c r="D304" s="120">
        <v>554012</v>
      </c>
      <c r="E304" s="57" t="s">
        <v>100</v>
      </c>
      <c r="F304" s="189">
        <v>9098</v>
      </c>
      <c r="G304" s="116">
        <v>1232</v>
      </c>
      <c r="H304" s="116">
        <v>1266</v>
      </c>
      <c r="I304" s="116">
        <v>1609</v>
      </c>
      <c r="J304" s="116">
        <v>1599</v>
      </c>
      <c r="K304" s="116">
        <v>1942</v>
      </c>
      <c r="L304" s="186">
        <v>1450</v>
      </c>
      <c r="M304" s="116">
        <v>2498</v>
      </c>
      <c r="N304" s="116">
        <v>4107</v>
      </c>
      <c r="O304" s="186">
        <v>4991</v>
      </c>
      <c r="P304" s="116">
        <v>4713</v>
      </c>
      <c r="Q304" s="186">
        <v>4385</v>
      </c>
      <c r="R304" s="116">
        <v>826</v>
      </c>
      <c r="S304" s="186">
        <v>783</v>
      </c>
      <c r="T304" s="116">
        <v>2590</v>
      </c>
      <c r="U304" s="186">
        <v>2401</v>
      </c>
      <c r="V304" s="116">
        <v>3416</v>
      </c>
      <c r="W304" s="186">
        <v>3184</v>
      </c>
      <c r="X304" s="116">
        <v>6600</v>
      </c>
      <c r="Y304" s="116">
        <v>1609</v>
      </c>
      <c r="Z304" s="186">
        <v>4991</v>
      </c>
      <c r="AA304" s="38"/>
    </row>
    <row r="305" spans="1:27">
      <c r="A305" s="121">
        <v>6</v>
      </c>
      <c r="B305" s="57">
        <v>4</v>
      </c>
      <c r="C305" s="57">
        <v>3</v>
      </c>
      <c r="D305" s="120">
        <v>382012</v>
      </c>
      <c r="E305" s="57" t="s">
        <v>85</v>
      </c>
      <c r="F305" s="189">
        <v>9889</v>
      </c>
      <c r="G305" s="116">
        <v>1460</v>
      </c>
      <c r="H305" s="116">
        <v>1363</v>
      </c>
      <c r="I305" s="116">
        <v>1749</v>
      </c>
      <c r="J305" s="116">
        <v>1799</v>
      </c>
      <c r="K305" s="116">
        <v>1963</v>
      </c>
      <c r="L305" s="186">
        <v>1555</v>
      </c>
      <c r="M305" s="116">
        <v>2823</v>
      </c>
      <c r="N305" s="116">
        <v>4572</v>
      </c>
      <c r="O305" s="186">
        <v>5317</v>
      </c>
      <c r="P305" s="116">
        <v>5183</v>
      </c>
      <c r="Q305" s="186">
        <v>4706</v>
      </c>
      <c r="R305" s="116">
        <v>906</v>
      </c>
      <c r="S305" s="186">
        <v>843</v>
      </c>
      <c r="T305" s="116">
        <v>2818</v>
      </c>
      <c r="U305" s="186">
        <v>2499</v>
      </c>
      <c r="V305" s="116">
        <v>3724</v>
      </c>
      <c r="W305" s="186">
        <v>3342</v>
      </c>
      <c r="X305" s="116">
        <v>7066</v>
      </c>
      <c r="Y305" s="116">
        <v>1749</v>
      </c>
      <c r="Z305" s="186">
        <v>5317</v>
      </c>
      <c r="AA305" s="38"/>
    </row>
    <row r="306" spans="1:27">
      <c r="A306" s="121">
        <v>6</v>
      </c>
      <c r="B306" s="57">
        <v>4</v>
      </c>
      <c r="C306" s="57">
        <v>3</v>
      </c>
      <c r="D306" s="120">
        <v>758004</v>
      </c>
      <c r="E306" s="57" t="s">
        <v>122</v>
      </c>
      <c r="F306" s="189">
        <v>9103</v>
      </c>
      <c r="G306" s="116">
        <v>1259</v>
      </c>
      <c r="H306" s="116">
        <v>1205</v>
      </c>
      <c r="I306" s="116">
        <v>1583</v>
      </c>
      <c r="J306" s="116">
        <v>1694</v>
      </c>
      <c r="K306" s="116">
        <v>1812</v>
      </c>
      <c r="L306" s="186">
        <v>1550</v>
      </c>
      <c r="M306" s="116">
        <v>2464</v>
      </c>
      <c r="N306" s="116">
        <v>4047</v>
      </c>
      <c r="O306" s="186">
        <v>5056</v>
      </c>
      <c r="P306" s="116">
        <v>4660</v>
      </c>
      <c r="Q306" s="186">
        <v>4443</v>
      </c>
      <c r="R306" s="116">
        <v>820</v>
      </c>
      <c r="S306" s="186">
        <v>763</v>
      </c>
      <c r="T306" s="116">
        <v>2589</v>
      </c>
      <c r="U306" s="186">
        <v>2467</v>
      </c>
      <c r="V306" s="116">
        <v>3409</v>
      </c>
      <c r="W306" s="186">
        <v>3230</v>
      </c>
      <c r="X306" s="116">
        <v>6639</v>
      </c>
      <c r="Y306" s="116">
        <v>1583</v>
      </c>
      <c r="Z306" s="186">
        <v>5056</v>
      </c>
      <c r="AA306" s="38"/>
    </row>
    <row r="307" spans="1:27">
      <c r="A307" s="121">
        <v>6</v>
      </c>
      <c r="B307" s="57">
        <v>4</v>
      </c>
      <c r="C307" s="57">
        <v>3</v>
      </c>
      <c r="D307" s="120">
        <v>558012</v>
      </c>
      <c r="E307" s="57" t="s">
        <v>102</v>
      </c>
      <c r="F307" s="189">
        <v>7450</v>
      </c>
      <c r="G307" s="116">
        <v>1068</v>
      </c>
      <c r="H307" s="116">
        <v>1073</v>
      </c>
      <c r="I307" s="116">
        <v>1240</v>
      </c>
      <c r="J307" s="116">
        <v>1307</v>
      </c>
      <c r="K307" s="116">
        <v>1515</v>
      </c>
      <c r="L307" s="186">
        <v>1247</v>
      </c>
      <c r="M307" s="116">
        <v>2141</v>
      </c>
      <c r="N307" s="116">
        <v>3381</v>
      </c>
      <c r="O307" s="186">
        <v>4069</v>
      </c>
      <c r="P307" s="116">
        <v>3852</v>
      </c>
      <c r="Q307" s="186">
        <v>3598</v>
      </c>
      <c r="R307" s="116">
        <v>615</v>
      </c>
      <c r="S307" s="186">
        <v>625</v>
      </c>
      <c r="T307" s="116">
        <v>2147</v>
      </c>
      <c r="U307" s="186">
        <v>1922</v>
      </c>
      <c r="V307" s="116">
        <v>2762</v>
      </c>
      <c r="W307" s="186">
        <v>2547</v>
      </c>
      <c r="X307" s="116">
        <v>5309</v>
      </c>
      <c r="Y307" s="116">
        <v>1240</v>
      </c>
      <c r="Z307" s="186">
        <v>4069</v>
      </c>
      <c r="AA307" s="38"/>
    </row>
    <row r="308" spans="1:27">
      <c r="A308" s="121">
        <v>6</v>
      </c>
      <c r="B308" s="57">
        <v>4</v>
      </c>
      <c r="C308" s="57">
        <v>3</v>
      </c>
      <c r="D308" s="120">
        <v>558016</v>
      </c>
      <c r="E308" s="57" t="s">
        <v>103</v>
      </c>
      <c r="F308" s="189">
        <v>9442</v>
      </c>
      <c r="G308" s="116">
        <v>1277</v>
      </c>
      <c r="H308" s="116">
        <v>1291</v>
      </c>
      <c r="I308" s="116">
        <v>1599</v>
      </c>
      <c r="J308" s="116">
        <v>1748</v>
      </c>
      <c r="K308" s="116">
        <v>1888</v>
      </c>
      <c r="L308" s="186">
        <v>1639</v>
      </c>
      <c r="M308" s="116">
        <v>2568</v>
      </c>
      <c r="N308" s="116">
        <v>4167</v>
      </c>
      <c r="O308" s="186">
        <v>5275</v>
      </c>
      <c r="P308" s="116">
        <v>4918</v>
      </c>
      <c r="Q308" s="186">
        <v>4524</v>
      </c>
      <c r="R308" s="116">
        <v>863</v>
      </c>
      <c r="S308" s="186">
        <v>736</v>
      </c>
      <c r="T308" s="116">
        <v>2721</v>
      </c>
      <c r="U308" s="186">
        <v>2554</v>
      </c>
      <c r="V308" s="116">
        <v>3584</v>
      </c>
      <c r="W308" s="186">
        <v>3290</v>
      </c>
      <c r="X308" s="116">
        <v>6874</v>
      </c>
      <c r="Y308" s="116">
        <v>1599</v>
      </c>
      <c r="Z308" s="186">
        <v>5275</v>
      </c>
      <c r="AA308" s="38"/>
    </row>
    <row r="309" spans="1:27">
      <c r="A309" s="121">
        <v>6</v>
      </c>
      <c r="B309" s="57">
        <v>4</v>
      </c>
      <c r="C309" s="57">
        <v>3</v>
      </c>
      <c r="D309" s="120">
        <v>566008</v>
      </c>
      <c r="E309" s="57" t="s">
        <v>114</v>
      </c>
      <c r="F309" s="189">
        <v>7415</v>
      </c>
      <c r="G309" s="116">
        <v>1029</v>
      </c>
      <c r="H309" s="116">
        <v>916</v>
      </c>
      <c r="I309" s="116">
        <v>1224</v>
      </c>
      <c r="J309" s="116">
        <v>1328</v>
      </c>
      <c r="K309" s="116">
        <v>1584</v>
      </c>
      <c r="L309" s="186">
        <v>1334</v>
      </c>
      <c r="M309" s="116">
        <v>1945</v>
      </c>
      <c r="N309" s="116">
        <v>3169</v>
      </c>
      <c r="O309" s="186">
        <v>4246</v>
      </c>
      <c r="P309" s="116">
        <v>3797</v>
      </c>
      <c r="Q309" s="186">
        <v>3618</v>
      </c>
      <c r="R309" s="116">
        <v>629</v>
      </c>
      <c r="S309" s="186">
        <v>595</v>
      </c>
      <c r="T309" s="116">
        <v>2132</v>
      </c>
      <c r="U309" s="186">
        <v>2114</v>
      </c>
      <c r="V309" s="116">
        <v>2761</v>
      </c>
      <c r="W309" s="186">
        <v>2709</v>
      </c>
      <c r="X309" s="116">
        <v>5470</v>
      </c>
      <c r="Y309" s="116">
        <v>1224</v>
      </c>
      <c r="Z309" s="186">
        <v>4246</v>
      </c>
      <c r="AA309" s="38"/>
    </row>
    <row r="310" spans="1:27">
      <c r="A310" s="121">
        <v>6</v>
      </c>
      <c r="B310" s="57">
        <v>4</v>
      </c>
      <c r="C310" s="57">
        <v>3</v>
      </c>
      <c r="D310" s="120">
        <v>370004</v>
      </c>
      <c r="E310" s="57" t="s">
        <v>71</v>
      </c>
      <c r="F310" s="189">
        <v>8485</v>
      </c>
      <c r="G310" s="116">
        <v>1273</v>
      </c>
      <c r="H310" s="116">
        <v>1191</v>
      </c>
      <c r="I310" s="116">
        <v>1527</v>
      </c>
      <c r="J310" s="116">
        <v>1603</v>
      </c>
      <c r="K310" s="116">
        <v>1665</v>
      </c>
      <c r="L310" s="186">
        <v>1226</v>
      </c>
      <c r="M310" s="116">
        <v>2464</v>
      </c>
      <c r="N310" s="116">
        <v>3991</v>
      </c>
      <c r="O310" s="186">
        <v>4494</v>
      </c>
      <c r="P310" s="116">
        <v>4370</v>
      </c>
      <c r="Q310" s="186">
        <v>4115</v>
      </c>
      <c r="R310" s="116">
        <v>762</v>
      </c>
      <c r="S310" s="186">
        <v>765</v>
      </c>
      <c r="T310" s="116">
        <v>2319</v>
      </c>
      <c r="U310" s="186">
        <v>2175</v>
      </c>
      <c r="V310" s="116">
        <v>3081</v>
      </c>
      <c r="W310" s="186">
        <v>2940</v>
      </c>
      <c r="X310" s="116">
        <v>6021</v>
      </c>
      <c r="Y310" s="116">
        <v>1527</v>
      </c>
      <c r="Z310" s="186">
        <v>4494</v>
      </c>
      <c r="AA310" s="38"/>
    </row>
    <row r="311" spans="1:27">
      <c r="A311" s="121">
        <v>6</v>
      </c>
      <c r="B311" s="57">
        <v>4</v>
      </c>
      <c r="C311" s="57">
        <v>3</v>
      </c>
      <c r="D311" s="120">
        <v>562016</v>
      </c>
      <c r="E311" s="57" t="s">
        <v>108</v>
      </c>
      <c r="F311" s="189">
        <v>7361</v>
      </c>
      <c r="G311" s="116">
        <v>985</v>
      </c>
      <c r="H311" s="116">
        <v>1008</v>
      </c>
      <c r="I311" s="116">
        <v>1258</v>
      </c>
      <c r="J311" s="116">
        <v>1343</v>
      </c>
      <c r="K311" s="116">
        <v>1518</v>
      </c>
      <c r="L311" s="186">
        <v>1249</v>
      </c>
      <c r="M311" s="116">
        <v>1993</v>
      </c>
      <c r="N311" s="116">
        <v>3251</v>
      </c>
      <c r="O311" s="186">
        <v>4110</v>
      </c>
      <c r="P311" s="116">
        <v>3779</v>
      </c>
      <c r="Q311" s="186">
        <v>3582</v>
      </c>
      <c r="R311" s="116">
        <v>636</v>
      </c>
      <c r="S311" s="186">
        <v>622</v>
      </c>
      <c r="T311" s="116">
        <v>2119</v>
      </c>
      <c r="U311" s="186">
        <v>1991</v>
      </c>
      <c r="V311" s="116">
        <v>2755</v>
      </c>
      <c r="W311" s="186">
        <v>2613</v>
      </c>
      <c r="X311" s="116">
        <v>5368</v>
      </c>
      <c r="Y311" s="116">
        <v>1258</v>
      </c>
      <c r="Z311" s="186">
        <v>4110</v>
      </c>
      <c r="AA311" s="38"/>
    </row>
    <row r="312" spans="1:27">
      <c r="A312" s="121">
        <v>6</v>
      </c>
      <c r="B312" s="57">
        <v>4</v>
      </c>
      <c r="C312" s="57">
        <v>3</v>
      </c>
      <c r="D312" s="120">
        <v>382020</v>
      </c>
      <c r="E312" s="57" t="s">
        <v>86</v>
      </c>
      <c r="F312" s="189">
        <v>10410</v>
      </c>
      <c r="G312" s="116">
        <v>1405</v>
      </c>
      <c r="H312" s="116">
        <v>1459</v>
      </c>
      <c r="I312" s="116">
        <v>1901</v>
      </c>
      <c r="J312" s="116">
        <v>1951</v>
      </c>
      <c r="K312" s="116">
        <v>2091</v>
      </c>
      <c r="L312" s="186">
        <v>1603</v>
      </c>
      <c r="M312" s="116">
        <v>2864</v>
      </c>
      <c r="N312" s="116">
        <v>4765</v>
      </c>
      <c r="O312" s="186">
        <v>5645</v>
      </c>
      <c r="P312" s="116">
        <v>5416</v>
      </c>
      <c r="Q312" s="186">
        <v>4994</v>
      </c>
      <c r="R312" s="116">
        <v>1012</v>
      </c>
      <c r="S312" s="186">
        <v>889</v>
      </c>
      <c r="T312" s="116">
        <v>2933</v>
      </c>
      <c r="U312" s="186">
        <v>2712</v>
      </c>
      <c r="V312" s="116">
        <v>3945</v>
      </c>
      <c r="W312" s="186">
        <v>3601</v>
      </c>
      <c r="X312" s="116">
        <v>7546</v>
      </c>
      <c r="Y312" s="116">
        <v>1901</v>
      </c>
      <c r="Z312" s="186">
        <v>5645</v>
      </c>
      <c r="AA312" s="38"/>
    </row>
    <row r="313" spans="1:27">
      <c r="A313" s="121">
        <v>6</v>
      </c>
      <c r="B313" s="57">
        <v>4</v>
      </c>
      <c r="C313" s="57">
        <v>3</v>
      </c>
      <c r="D313" s="120">
        <v>954020</v>
      </c>
      <c r="E313" s="57" t="s">
        <v>141</v>
      </c>
      <c r="F313" s="189">
        <v>3953</v>
      </c>
      <c r="G313" s="116">
        <v>593</v>
      </c>
      <c r="H313" s="116">
        <v>537</v>
      </c>
      <c r="I313" s="116">
        <v>686</v>
      </c>
      <c r="J313" s="116">
        <v>710</v>
      </c>
      <c r="K313" s="116">
        <v>809</v>
      </c>
      <c r="L313" s="186">
        <v>618</v>
      </c>
      <c r="M313" s="116">
        <v>1130</v>
      </c>
      <c r="N313" s="116">
        <v>1816</v>
      </c>
      <c r="O313" s="186">
        <v>2137</v>
      </c>
      <c r="P313" s="116">
        <v>2030</v>
      </c>
      <c r="Q313" s="186">
        <v>1923</v>
      </c>
      <c r="R313" s="116">
        <v>359</v>
      </c>
      <c r="S313" s="186">
        <v>327</v>
      </c>
      <c r="T313" s="116">
        <v>1103</v>
      </c>
      <c r="U313" s="186">
        <v>1034</v>
      </c>
      <c r="V313" s="116">
        <v>1462</v>
      </c>
      <c r="W313" s="186">
        <v>1361</v>
      </c>
      <c r="X313" s="116">
        <v>2823</v>
      </c>
      <c r="Y313" s="116">
        <v>686</v>
      </c>
      <c r="Z313" s="186">
        <v>2137</v>
      </c>
      <c r="AA313" s="38"/>
    </row>
    <row r="314" spans="1:27">
      <c r="A314" s="121">
        <v>6</v>
      </c>
      <c r="B314" s="57">
        <v>4</v>
      </c>
      <c r="C314" s="57">
        <v>3</v>
      </c>
      <c r="D314" s="120">
        <v>162016</v>
      </c>
      <c r="E314" s="57" t="s">
        <v>42</v>
      </c>
      <c r="F314" s="189">
        <v>8417</v>
      </c>
      <c r="G314" s="116">
        <v>1170</v>
      </c>
      <c r="H314" s="116">
        <v>1239</v>
      </c>
      <c r="I314" s="116">
        <v>1601</v>
      </c>
      <c r="J314" s="116">
        <v>1614</v>
      </c>
      <c r="K314" s="116">
        <v>1634</v>
      </c>
      <c r="L314" s="186">
        <v>1159</v>
      </c>
      <c r="M314" s="116">
        <v>2409</v>
      </c>
      <c r="N314" s="116">
        <v>4010</v>
      </c>
      <c r="O314" s="186">
        <v>4407</v>
      </c>
      <c r="P314" s="116">
        <v>4412</v>
      </c>
      <c r="Q314" s="186">
        <v>4005</v>
      </c>
      <c r="R314" s="116">
        <v>824</v>
      </c>
      <c r="S314" s="186">
        <v>777</v>
      </c>
      <c r="T314" s="116">
        <v>2333</v>
      </c>
      <c r="U314" s="186">
        <v>2074</v>
      </c>
      <c r="V314" s="116">
        <v>3157</v>
      </c>
      <c r="W314" s="186">
        <v>2851</v>
      </c>
      <c r="X314" s="116">
        <v>6008</v>
      </c>
      <c r="Y314" s="116">
        <v>1601</v>
      </c>
      <c r="Z314" s="186">
        <v>4407</v>
      </c>
      <c r="AA314" s="38"/>
    </row>
    <row r="315" spans="1:27">
      <c r="A315" s="121">
        <v>6</v>
      </c>
      <c r="B315" s="57">
        <v>4</v>
      </c>
      <c r="C315" s="57">
        <v>3</v>
      </c>
      <c r="D315" s="120">
        <v>154032</v>
      </c>
      <c r="E315" s="57" t="s">
        <v>28</v>
      </c>
      <c r="F315" s="189">
        <v>5827</v>
      </c>
      <c r="G315" s="116">
        <v>769</v>
      </c>
      <c r="H315" s="116">
        <v>779</v>
      </c>
      <c r="I315" s="116">
        <v>1093</v>
      </c>
      <c r="J315" s="116">
        <v>1065</v>
      </c>
      <c r="K315" s="116">
        <v>1261</v>
      </c>
      <c r="L315" s="186">
        <v>860</v>
      </c>
      <c r="M315" s="116">
        <v>1548</v>
      </c>
      <c r="N315" s="116">
        <v>2641</v>
      </c>
      <c r="O315" s="186">
        <v>3186</v>
      </c>
      <c r="P315" s="116">
        <v>3050</v>
      </c>
      <c r="Q315" s="186">
        <v>2777</v>
      </c>
      <c r="R315" s="116">
        <v>598</v>
      </c>
      <c r="S315" s="186">
        <v>495</v>
      </c>
      <c r="T315" s="116">
        <v>1632</v>
      </c>
      <c r="U315" s="186">
        <v>1554</v>
      </c>
      <c r="V315" s="116">
        <v>2230</v>
      </c>
      <c r="W315" s="186">
        <v>2049</v>
      </c>
      <c r="X315" s="116">
        <v>4279</v>
      </c>
      <c r="Y315" s="116">
        <v>1093</v>
      </c>
      <c r="Z315" s="186">
        <v>3186</v>
      </c>
      <c r="AA315" s="38"/>
    </row>
    <row r="316" spans="1:27">
      <c r="A316" s="121">
        <v>6</v>
      </c>
      <c r="B316" s="57">
        <v>4</v>
      </c>
      <c r="C316" s="57">
        <v>3</v>
      </c>
      <c r="D316" s="120">
        <v>382024</v>
      </c>
      <c r="E316" s="57" t="s">
        <v>87</v>
      </c>
      <c r="F316" s="189">
        <v>8582</v>
      </c>
      <c r="G316" s="116">
        <v>1081</v>
      </c>
      <c r="H316" s="116">
        <v>1118</v>
      </c>
      <c r="I316" s="116">
        <v>1509</v>
      </c>
      <c r="J316" s="116">
        <v>1619</v>
      </c>
      <c r="K316" s="116">
        <v>1842</v>
      </c>
      <c r="L316" s="186">
        <v>1413</v>
      </c>
      <c r="M316" s="116">
        <v>2199</v>
      </c>
      <c r="N316" s="116">
        <v>3708</v>
      </c>
      <c r="O316" s="186">
        <v>4874</v>
      </c>
      <c r="P316" s="116">
        <v>4418</v>
      </c>
      <c r="Q316" s="186">
        <v>4164</v>
      </c>
      <c r="R316" s="116">
        <v>781</v>
      </c>
      <c r="S316" s="186">
        <v>728</v>
      </c>
      <c r="T316" s="116">
        <v>2482</v>
      </c>
      <c r="U316" s="186">
        <v>2392</v>
      </c>
      <c r="V316" s="116">
        <v>3263</v>
      </c>
      <c r="W316" s="186">
        <v>3120</v>
      </c>
      <c r="X316" s="116">
        <v>6383</v>
      </c>
      <c r="Y316" s="116">
        <v>1509</v>
      </c>
      <c r="Z316" s="186">
        <v>4874</v>
      </c>
      <c r="AA316" s="38"/>
    </row>
    <row r="317" spans="1:27">
      <c r="A317" s="121">
        <v>6</v>
      </c>
      <c r="B317" s="57">
        <v>4</v>
      </c>
      <c r="C317" s="57">
        <v>3</v>
      </c>
      <c r="D317" s="120">
        <v>378016</v>
      </c>
      <c r="E317" s="57" t="s">
        <v>80</v>
      </c>
      <c r="F317" s="189">
        <v>5395</v>
      </c>
      <c r="G317" s="116">
        <v>750</v>
      </c>
      <c r="H317" s="116">
        <v>723</v>
      </c>
      <c r="I317" s="116">
        <v>916</v>
      </c>
      <c r="J317" s="116">
        <v>996</v>
      </c>
      <c r="K317" s="116">
        <v>1148</v>
      </c>
      <c r="L317" s="186">
        <v>862</v>
      </c>
      <c r="M317" s="116">
        <v>1473</v>
      </c>
      <c r="N317" s="116">
        <v>2389</v>
      </c>
      <c r="O317" s="186">
        <v>3006</v>
      </c>
      <c r="P317" s="116">
        <v>2797</v>
      </c>
      <c r="Q317" s="186">
        <v>2598</v>
      </c>
      <c r="R317" s="116">
        <v>484</v>
      </c>
      <c r="S317" s="186">
        <v>432</v>
      </c>
      <c r="T317" s="116">
        <v>1555</v>
      </c>
      <c r="U317" s="186">
        <v>1451</v>
      </c>
      <c r="V317" s="116">
        <v>2039</v>
      </c>
      <c r="W317" s="186">
        <v>1883</v>
      </c>
      <c r="X317" s="116">
        <v>3922</v>
      </c>
      <c r="Y317" s="116">
        <v>916</v>
      </c>
      <c r="Z317" s="186">
        <v>3006</v>
      </c>
      <c r="AA317" s="38"/>
    </row>
    <row r="318" spans="1:27">
      <c r="A318" s="121">
        <v>6</v>
      </c>
      <c r="B318" s="57">
        <v>4</v>
      </c>
      <c r="C318" s="57">
        <v>3</v>
      </c>
      <c r="D318" s="120">
        <v>382028</v>
      </c>
      <c r="E318" s="57" t="s">
        <v>88</v>
      </c>
      <c r="F318" s="189">
        <v>6572</v>
      </c>
      <c r="G318" s="116">
        <v>893</v>
      </c>
      <c r="H318" s="116">
        <v>917</v>
      </c>
      <c r="I318" s="116">
        <v>1209</v>
      </c>
      <c r="J318" s="116">
        <v>1239</v>
      </c>
      <c r="K318" s="116">
        <v>1306</v>
      </c>
      <c r="L318" s="186">
        <v>1008</v>
      </c>
      <c r="M318" s="116">
        <v>1810</v>
      </c>
      <c r="N318" s="116">
        <v>3019</v>
      </c>
      <c r="O318" s="186">
        <v>3553</v>
      </c>
      <c r="P318" s="116">
        <v>3448</v>
      </c>
      <c r="Q318" s="186">
        <v>3124</v>
      </c>
      <c r="R318" s="116">
        <v>632</v>
      </c>
      <c r="S318" s="186">
        <v>577</v>
      </c>
      <c r="T318" s="116">
        <v>1867</v>
      </c>
      <c r="U318" s="186">
        <v>1686</v>
      </c>
      <c r="V318" s="116">
        <v>2499</v>
      </c>
      <c r="W318" s="186">
        <v>2263</v>
      </c>
      <c r="X318" s="116">
        <v>4762</v>
      </c>
      <c r="Y318" s="116">
        <v>1209</v>
      </c>
      <c r="Z318" s="186">
        <v>3553</v>
      </c>
      <c r="AA318" s="38"/>
    </row>
    <row r="319" spans="1:27">
      <c r="A319" s="121">
        <v>6</v>
      </c>
      <c r="B319" s="57">
        <v>4</v>
      </c>
      <c r="C319" s="57">
        <v>3</v>
      </c>
      <c r="D319" s="120">
        <v>382044</v>
      </c>
      <c r="E319" s="57" t="s">
        <v>90</v>
      </c>
      <c r="F319" s="189">
        <v>8222</v>
      </c>
      <c r="G319" s="116">
        <v>1172</v>
      </c>
      <c r="H319" s="116">
        <v>1144</v>
      </c>
      <c r="I319" s="116">
        <v>1503</v>
      </c>
      <c r="J319" s="116">
        <v>1490</v>
      </c>
      <c r="K319" s="116">
        <v>1589</v>
      </c>
      <c r="L319" s="186">
        <v>1324</v>
      </c>
      <c r="M319" s="116">
        <v>2316</v>
      </c>
      <c r="N319" s="116">
        <v>3819</v>
      </c>
      <c r="O319" s="186">
        <v>4403</v>
      </c>
      <c r="P319" s="116">
        <v>4290</v>
      </c>
      <c r="Q319" s="186">
        <v>3932</v>
      </c>
      <c r="R319" s="116">
        <v>780</v>
      </c>
      <c r="S319" s="186">
        <v>723</v>
      </c>
      <c r="T319" s="116">
        <v>2288</v>
      </c>
      <c r="U319" s="186">
        <v>2115</v>
      </c>
      <c r="V319" s="116">
        <v>3068</v>
      </c>
      <c r="W319" s="186">
        <v>2838</v>
      </c>
      <c r="X319" s="116">
        <v>5906</v>
      </c>
      <c r="Y319" s="116">
        <v>1503</v>
      </c>
      <c r="Z319" s="186">
        <v>4403</v>
      </c>
      <c r="AA319" s="38"/>
    </row>
    <row r="320" spans="1:27">
      <c r="A320" s="121">
        <v>6</v>
      </c>
      <c r="B320" s="57">
        <v>4</v>
      </c>
      <c r="C320" s="57">
        <v>3</v>
      </c>
      <c r="D320" s="120">
        <v>570028</v>
      </c>
      <c r="E320" s="57" t="s">
        <v>120</v>
      </c>
      <c r="F320" s="189">
        <v>5953</v>
      </c>
      <c r="G320" s="116">
        <v>745</v>
      </c>
      <c r="H320" s="116">
        <v>794</v>
      </c>
      <c r="I320" s="116">
        <v>975</v>
      </c>
      <c r="J320" s="116">
        <v>1126</v>
      </c>
      <c r="K320" s="116">
        <v>1249</v>
      </c>
      <c r="L320" s="186">
        <v>1064</v>
      </c>
      <c r="M320" s="116">
        <v>1539</v>
      </c>
      <c r="N320" s="116">
        <v>2514</v>
      </c>
      <c r="O320" s="186">
        <v>3439</v>
      </c>
      <c r="P320" s="116">
        <v>3087</v>
      </c>
      <c r="Q320" s="186">
        <v>2866</v>
      </c>
      <c r="R320" s="116">
        <v>470</v>
      </c>
      <c r="S320" s="186">
        <v>505</v>
      </c>
      <c r="T320" s="116">
        <v>1815</v>
      </c>
      <c r="U320" s="186">
        <v>1624</v>
      </c>
      <c r="V320" s="116">
        <v>2285</v>
      </c>
      <c r="W320" s="186">
        <v>2129</v>
      </c>
      <c r="X320" s="116">
        <v>4414</v>
      </c>
      <c r="Y320" s="116">
        <v>975</v>
      </c>
      <c r="Z320" s="186">
        <v>3439</v>
      </c>
      <c r="AA320" s="38"/>
    </row>
    <row r="321" spans="1:27">
      <c r="A321" s="121">
        <v>6</v>
      </c>
      <c r="B321" s="57">
        <v>4</v>
      </c>
      <c r="C321" s="57">
        <v>3</v>
      </c>
      <c r="D321" s="120">
        <v>378024</v>
      </c>
      <c r="E321" s="57" t="s">
        <v>81</v>
      </c>
      <c r="F321" s="189">
        <v>5681</v>
      </c>
      <c r="G321" s="116">
        <v>748</v>
      </c>
      <c r="H321" s="116">
        <v>761</v>
      </c>
      <c r="I321" s="116">
        <v>1005</v>
      </c>
      <c r="J321" s="116">
        <v>1040</v>
      </c>
      <c r="K321" s="116">
        <v>1192</v>
      </c>
      <c r="L321" s="186">
        <v>935</v>
      </c>
      <c r="M321" s="116">
        <v>1509</v>
      </c>
      <c r="N321" s="116">
        <v>2514</v>
      </c>
      <c r="O321" s="186">
        <v>3167</v>
      </c>
      <c r="P321" s="116">
        <v>2942</v>
      </c>
      <c r="Q321" s="186">
        <v>2739</v>
      </c>
      <c r="R321" s="116">
        <v>510</v>
      </c>
      <c r="S321" s="186">
        <v>495</v>
      </c>
      <c r="T321" s="116">
        <v>1655</v>
      </c>
      <c r="U321" s="186">
        <v>1512</v>
      </c>
      <c r="V321" s="116">
        <v>2165</v>
      </c>
      <c r="W321" s="186">
        <v>2007</v>
      </c>
      <c r="X321" s="116">
        <v>4172</v>
      </c>
      <c r="Y321" s="116">
        <v>1005</v>
      </c>
      <c r="Z321" s="186">
        <v>3167</v>
      </c>
      <c r="AA321" s="38"/>
    </row>
    <row r="322" spans="1:27">
      <c r="A322" s="121">
        <v>6</v>
      </c>
      <c r="B322" s="57">
        <v>4</v>
      </c>
      <c r="C322" s="57">
        <v>3</v>
      </c>
      <c r="D322" s="120">
        <v>962052</v>
      </c>
      <c r="E322" s="57" t="s">
        <v>154</v>
      </c>
      <c r="F322" s="189">
        <v>4950</v>
      </c>
      <c r="G322" s="116">
        <v>673</v>
      </c>
      <c r="H322" s="116">
        <v>636</v>
      </c>
      <c r="I322" s="116">
        <v>878</v>
      </c>
      <c r="J322" s="116">
        <v>998</v>
      </c>
      <c r="K322" s="116">
        <v>987</v>
      </c>
      <c r="L322" s="186">
        <v>778</v>
      </c>
      <c r="M322" s="116">
        <v>1309</v>
      </c>
      <c r="N322" s="116">
        <v>2187</v>
      </c>
      <c r="O322" s="186">
        <v>2763</v>
      </c>
      <c r="P322" s="116">
        <v>2598</v>
      </c>
      <c r="Q322" s="186">
        <v>2352</v>
      </c>
      <c r="R322" s="116">
        <v>454</v>
      </c>
      <c r="S322" s="186">
        <v>424</v>
      </c>
      <c r="T322" s="116">
        <v>1462</v>
      </c>
      <c r="U322" s="186">
        <v>1301</v>
      </c>
      <c r="V322" s="116">
        <v>1916</v>
      </c>
      <c r="W322" s="186">
        <v>1725</v>
      </c>
      <c r="X322" s="116">
        <v>3641</v>
      </c>
      <c r="Y322" s="116">
        <v>878</v>
      </c>
      <c r="Z322" s="186">
        <v>2763</v>
      </c>
      <c r="AA322" s="38"/>
    </row>
    <row r="323" spans="1:27">
      <c r="A323" s="121">
        <v>6</v>
      </c>
      <c r="B323" s="57">
        <v>4</v>
      </c>
      <c r="C323" s="57">
        <v>3</v>
      </c>
      <c r="D323" s="120">
        <v>770032</v>
      </c>
      <c r="E323" s="57" t="s">
        <v>131</v>
      </c>
      <c r="F323" s="189">
        <v>7363</v>
      </c>
      <c r="G323" s="116">
        <v>964</v>
      </c>
      <c r="H323" s="116">
        <v>980</v>
      </c>
      <c r="I323" s="116">
        <v>1298</v>
      </c>
      <c r="J323" s="116">
        <v>1473</v>
      </c>
      <c r="K323" s="116">
        <v>1490</v>
      </c>
      <c r="L323" s="186">
        <v>1158</v>
      </c>
      <c r="M323" s="116">
        <v>1944</v>
      </c>
      <c r="N323" s="116">
        <v>3242</v>
      </c>
      <c r="O323" s="186">
        <v>4121</v>
      </c>
      <c r="P323" s="116">
        <v>3761</v>
      </c>
      <c r="Q323" s="186">
        <v>3602</v>
      </c>
      <c r="R323" s="116">
        <v>644</v>
      </c>
      <c r="S323" s="186">
        <v>654</v>
      </c>
      <c r="T323" s="116">
        <v>2111</v>
      </c>
      <c r="U323" s="186">
        <v>2010</v>
      </c>
      <c r="V323" s="116">
        <v>2755</v>
      </c>
      <c r="W323" s="186">
        <v>2664</v>
      </c>
      <c r="X323" s="116">
        <v>5419</v>
      </c>
      <c r="Y323" s="116">
        <v>1298</v>
      </c>
      <c r="Z323" s="186">
        <v>4121</v>
      </c>
      <c r="AA323" s="38"/>
    </row>
    <row r="324" spans="1:27">
      <c r="A324" s="121">
        <v>6</v>
      </c>
      <c r="B324" s="57">
        <v>4</v>
      </c>
      <c r="C324" s="57">
        <v>3</v>
      </c>
      <c r="D324" s="120">
        <v>374036</v>
      </c>
      <c r="E324" s="57" t="s">
        <v>76</v>
      </c>
      <c r="F324" s="189">
        <v>4189</v>
      </c>
      <c r="G324" s="116">
        <v>558</v>
      </c>
      <c r="H324" s="116">
        <v>577</v>
      </c>
      <c r="I324" s="116">
        <v>732</v>
      </c>
      <c r="J324" s="116">
        <v>761</v>
      </c>
      <c r="K324" s="116">
        <v>880</v>
      </c>
      <c r="L324" s="186">
        <v>681</v>
      </c>
      <c r="M324" s="116">
        <v>1135</v>
      </c>
      <c r="N324" s="116">
        <v>1867</v>
      </c>
      <c r="O324" s="186">
        <v>2322</v>
      </c>
      <c r="P324" s="116">
        <v>2173</v>
      </c>
      <c r="Q324" s="186">
        <v>2016</v>
      </c>
      <c r="R324" s="116">
        <v>371</v>
      </c>
      <c r="S324" s="186">
        <v>361</v>
      </c>
      <c r="T324" s="116">
        <v>1204</v>
      </c>
      <c r="U324" s="186">
        <v>1118</v>
      </c>
      <c r="V324" s="116">
        <v>1575</v>
      </c>
      <c r="W324" s="186">
        <v>1479</v>
      </c>
      <c r="X324" s="116">
        <v>3054</v>
      </c>
      <c r="Y324" s="116">
        <v>732</v>
      </c>
      <c r="Z324" s="186">
        <v>2322</v>
      </c>
      <c r="AA324" s="38"/>
    </row>
    <row r="325" spans="1:27">
      <c r="A325" s="121">
        <v>6</v>
      </c>
      <c r="B325" s="57">
        <v>4</v>
      </c>
      <c r="C325" s="57">
        <v>3</v>
      </c>
      <c r="D325" s="120">
        <v>754028</v>
      </c>
      <c r="E325" s="57" t="s">
        <v>269</v>
      </c>
      <c r="F325" s="189">
        <v>10046</v>
      </c>
      <c r="G325" s="116">
        <v>1365</v>
      </c>
      <c r="H325" s="116">
        <v>1256</v>
      </c>
      <c r="I325" s="116">
        <v>1710</v>
      </c>
      <c r="J325" s="116">
        <v>1886</v>
      </c>
      <c r="K325" s="116">
        <v>2075</v>
      </c>
      <c r="L325" s="186">
        <v>1754</v>
      </c>
      <c r="M325" s="116">
        <v>2621</v>
      </c>
      <c r="N325" s="116">
        <v>4331</v>
      </c>
      <c r="O325" s="186">
        <v>5715</v>
      </c>
      <c r="P325" s="116">
        <v>5273</v>
      </c>
      <c r="Q325" s="186">
        <v>4773</v>
      </c>
      <c r="R325" s="116">
        <v>878</v>
      </c>
      <c r="S325" s="186">
        <v>832</v>
      </c>
      <c r="T325" s="116">
        <v>3053</v>
      </c>
      <c r="U325" s="186">
        <v>2662</v>
      </c>
      <c r="V325" s="116">
        <v>3931</v>
      </c>
      <c r="W325" s="186">
        <v>3494</v>
      </c>
      <c r="X325" s="116">
        <v>7425</v>
      </c>
      <c r="Y325" s="116">
        <v>1710</v>
      </c>
      <c r="Z325" s="186">
        <v>5715</v>
      </c>
      <c r="AA325" s="38"/>
    </row>
    <row r="326" spans="1:27">
      <c r="A326" s="121">
        <v>6</v>
      </c>
      <c r="B326" s="57">
        <v>4</v>
      </c>
      <c r="C326" s="57">
        <v>3</v>
      </c>
      <c r="D326" s="120">
        <v>382048</v>
      </c>
      <c r="E326" s="57" t="s">
        <v>91</v>
      </c>
      <c r="F326" s="189">
        <v>5521</v>
      </c>
      <c r="G326" s="116">
        <v>738</v>
      </c>
      <c r="H326" s="116">
        <v>709</v>
      </c>
      <c r="I326" s="116">
        <v>1029</v>
      </c>
      <c r="J326" s="116">
        <v>1005</v>
      </c>
      <c r="K326" s="116">
        <v>1084</v>
      </c>
      <c r="L326" s="186">
        <v>956</v>
      </c>
      <c r="M326" s="116">
        <v>1447</v>
      </c>
      <c r="N326" s="116">
        <v>2476</v>
      </c>
      <c r="O326" s="186">
        <v>3045</v>
      </c>
      <c r="P326" s="116">
        <v>2935</v>
      </c>
      <c r="Q326" s="186">
        <v>2586</v>
      </c>
      <c r="R326" s="116">
        <v>539</v>
      </c>
      <c r="S326" s="186">
        <v>490</v>
      </c>
      <c r="T326" s="116">
        <v>1630</v>
      </c>
      <c r="U326" s="186">
        <v>1415</v>
      </c>
      <c r="V326" s="116">
        <v>2169</v>
      </c>
      <c r="W326" s="186">
        <v>1905</v>
      </c>
      <c r="X326" s="116">
        <v>4074</v>
      </c>
      <c r="Y326" s="116">
        <v>1029</v>
      </c>
      <c r="Z326" s="186">
        <v>3045</v>
      </c>
      <c r="AA326" s="38"/>
    </row>
    <row r="327" spans="1:27">
      <c r="A327" s="121">
        <v>6</v>
      </c>
      <c r="B327" s="57">
        <v>4</v>
      </c>
      <c r="C327" s="57">
        <v>3</v>
      </c>
      <c r="D327" s="120">
        <v>170032</v>
      </c>
      <c r="E327" s="57" t="s">
        <v>51</v>
      </c>
      <c r="F327" s="189">
        <v>5936</v>
      </c>
      <c r="G327" s="116">
        <v>811</v>
      </c>
      <c r="H327" s="116">
        <v>776</v>
      </c>
      <c r="I327" s="116">
        <v>1006</v>
      </c>
      <c r="J327" s="116">
        <v>1153</v>
      </c>
      <c r="K327" s="116">
        <v>1246</v>
      </c>
      <c r="L327" s="186">
        <v>944</v>
      </c>
      <c r="M327" s="116">
        <v>1587</v>
      </c>
      <c r="N327" s="116">
        <v>2593</v>
      </c>
      <c r="O327" s="186">
        <v>3343</v>
      </c>
      <c r="P327" s="116">
        <v>3064</v>
      </c>
      <c r="Q327" s="186">
        <v>2872</v>
      </c>
      <c r="R327" s="116">
        <v>497</v>
      </c>
      <c r="S327" s="186">
        <v>509</v>
      </c>
      <c r="T327" s="116">
        <v>1744</v>
      </c>
      <c r="U327" s="186">
        <v>1599</v>
      </c>
      <c r="V327" s="116">
        <v>2241</v>
      </c>
      <c r="W327" s="186">
        <v>2108</v>
      </c>
      <c r="X327" s="116">
        <v>4349</v>
      </c>
      <c r="Y327" s="116">
        <v>1006</v>
      </c>
      <c r="Z327" s="186">
        <v>3343</v>
      </c>
      <c r="AA327" s="38"/>
    </row>
    <row r="328" spans="1:27">
      <c r="A328" s="121">
        <v>6</v>
      </c>
      <c r="B328" s="57">
        <v>4</v>
      </c>
      <c r="C328" s="57">
        <v>3</v>
      </c>
      <c r="D328" s="120">
        <v>378028</v>
      </c>
      <c r="E328" s="57" t="s">
        <v>82</v>
      </c>
      <c r="F328" s="189">
        <v>6025</v>
      </c>
      <c r="G328" s="116">
        <v>817</v>
      </c>
      <c r="H328" s="116">
        <v>829</v>
      </c>
      <c r="I328" s="116">
        <v>1109</v>
      </c>
      <c r="J328" s="116">
        <v>1127</v>
      </c>
      <c r="K328" s="116">
        <v>1182</v>
      </c>
      <c r="L328" s="186">
        <v>961</v>
      </c>
      <c r="M328" s="116">
        <v>1646</v>
      </c>
      <c r="N328" s="116">
        <v>2755</v>
      </c>
      <c r="O328" s="186">
        <v>3270</v>
      </c>
      <c r="P328" s="116">
        <v>3143</v>
      </c>
      <c r="Q328" s="186">
        <v>2882</v>
      </c>
      <c r="R328" s="116">
        <v>607</v>
      </c>
      <c r="S328" s="186">
        <v>502</v>
      </c>
      <c r="T328" s="116">
        <v>1722</v>
      </c>
      <c r="U328" s="186">
        <v>1548</v>
      </c>
      <c r="V328" s="116">
        <v>2329</v>
      </c>
      <c r="W328" s="186">
        <v>2050</v>
      </c>
      <c r="X328" s="116">
        <v>4379</v>
      </c>
      <c r="Y328" s="116">
        <v>1109</v>
      </c>
      <c r="Z328" s="186">
        <v>3270</v>
      </c>
      <c r="AA328" s="38"/>
    </row>
    <row r="329" spans="1:27">
      <c r="A329" s="121">
        <v>6</v>
      </c>
      <c r="B329" s="57">
        <v>4</v>
      </c>
      <c r="C329" s="57">
        <v>3</v>
      </c>
      <c r="D329" s="120">
        <v>958040</v>
      </c>
      <c r="E329" s="57" t="s">
        <v>147</v>
      </c>
      <c r="F329" s="189">
        <v>4990</v>
      </c>
      <c r="G329" s="116">
        <v>617</v>
      </c>
      <c r="H329" s="116">
        <v>594</v>
      </c>
      <c r="I329" s="116">
        <v>829</v>
      </c>
      <c r="J329" s="116">
        <v>988</v>
      </c>
      <c r="K329" s="116">
        <v>1091</v>
      </c>
      <c r="L329" s="186">
        <v>871</v>
      </c>
      <c r="M329" s="116">
        <v>1211</v>
      </c>
      <c r="N329" s="116">
        <v>2040</v>
      </c>
      <c r="O329" s="186">
        <v>2950</v>
      </c>
      <c r="P329" s="116">
        <v>2696</v>
      </c>
      <c r="Q329" s="186">
        <v>2294</v>
      </c>
      <c r="R329" s="116">
        <v>442</v>
      </c>
      <c r="S329" s="186">
        <v>387</v>
      </c>
      <c r="T329" s="116">
        <v>1652</v>
      </c>
      <c r="U329" s="186">
        <v>1298</v>
      </c>
      <c r="V329" s="116">
        <v>2094</v>
      </c>
      <c r="W329" s="186">
        <v>1685</v>
      </c>
      <c r="X329" s="116">
        <v>3779</v>
      </c>
      <c r="Y329" s="116">
        <v>829</v>
      </c>
      <c r="Z329" s="186">
        <v>2950</v>
      </c>
      <c r="AA329" s="38"/>
    </row>
    <row r="330" spans="1:27">
      <c r="A330" s="121">
        <v>6</v>
      </c>
      <c r="B330" s="57">
        <v>4</v>
      </c>
      <c r="C330" s="57">
        <v>3</v>
      </c>
      <c r="D330" s="120">
        <v>954028</v>
      </c>
      <c r="E330" s="57" t="s">
        <v>143</v>
      </c>
      <c r="F330" s="189">
        <v>4374</v>
      </c>
      <c r="G330" s="116">
        <v>606</v>
      </c>
      <c r="H330" s="116">
        <v>557</v>
      </c>
      <c r="I330" s="116">
        <v>776</v>
      </c>
      <c r="J330" s="116">
        <v>787</v>
      </c>
      <c r="K330" s="116">
        <v>902</v>
      </c>
      <c r="L330" s="186">
        <v>746</v>
      </c>
      <c r="M330" s="116">
        <v>1163</v>
      </c>
      <c r="N330" s="116">
        <v>1939</v>
      </c>
      <c r="O330" s="186">
        <v>2435</v>
      </c>
      <c r="P330" s="116">
        <v>2284</v>
      </c>
      <c r="Q330" s="186">
        <v>2090</v>
      </c>
      <c r="R330" s="116">
        <v>393</v>
      </c>
      <c r="S330" s="186">
        <v>383</v>
      </c>
      <c r="T330" s="116">
        <v>1272</v>
      </c>
      <c r="U330" s="186">
        <v>1163</v>
      </c>
      <c r="V330" s="116">
        <v>1665</v>
      </c>
      <c r="W330" s="186">
        <v>1546</v>
      </c>
      <c r="X330" s="116">
        <v>3211</v>
      </c>
      <c r="Y330" s="116">
        <v>776</v>
      </c>
      <c r="Z330" s="186">
        <v>2435</v>
      </c>
      <c r="AA330" s="38"/>
    </row>
    <row r="331" spans="1:27">
      <c r="A331" s="121">
        <v>6</v>
      </c>
      <c r="B331" s="57">
        <v>4</v>
      </c>
      <c r="C331" s="57">
        <v>3</v>
      </c>
      <c r="D331" s="120">
        <v>958044</v>
      </c>
      <c r="E331" s="57" t="s">
        <v>148</v>
      </c>
      <c r="F331" s="189">
        <v>5612</v>
      </c>
      <c r="G331" s="116">
        <v>769</v>
      </c>
      <c r="H331" s="116">
        <v>719</v>
      </c>
      <c r="I331" s="116">
        <v>911</v>
      </c>
      <c r="J331" s="116">
        <v>1078</v>
      </c>
      <c r="K331" s="116">
        <v>1214</v>
      </c>
      <c r="L331" s="186">
        <v>921</v>
      </c>
      <c r="M331" s="116">
        <v>1488</v>
      </c>
      <c r="N331" s="116">
        <v>2399</v>
      </c>
      <c r="O331" s="186">
        <v>3213</v>
      </c>
      <c r="P331" s="116">
        <v>2855</v>
      </c>
      <c r="Q331" s="186">
        <v>2757</v>
      </c>
      <c r="R331" s="116">
        <v>466</v>
      </c>
      <c r="S331" s="186">
        <v>445</v>
      </c>
      <c r="T331" s="116">
        <v>1668</v>
      </c>
      <c r="U331" s="186">
        <v>1545</v>
      </c>
      <c r="V331" s="116">
        <v>2134</v>
      </c>
      <c r="W331" s="186">
        <v>1990</v>
      </c>
      <c r="X331" s="116">
        <v>4124</v>
      </c>
      <c r="Y331" s="116">
        <v>911</v>
      </c>
      <c r="Z331" s="186">
        <v>3213</v>
      </c>
      <c r="AA331" s="38"/>
    </row>
    <row r="332" spans="1:27">
      <c r="A332" s="121">
        <v>6</v>
      </c>
      <c r="B332" s="57">
        <v>4</v>
      </c>
      <c r="C332" s="57">
        <v>3</v>
      </c>
      <c r="D332" s="120">
        <v>754044</v>
      </c>
      <c r="E332" s="57" t="s">
        <v>220</v>
      </c>
      <c r="F332" s="189">
        <v>5636</v>
      </c>
      <c r="G332" s="116">
        <v>800</v>
      </c>
      <c r="H332" s="116">
        <v>779</v>
      </c>
      <c r="I332" s="116">
        <v>990</v>
      </c>
      <c r="J332" s="116">
        <v>1031</v>
      </c>
      <c r="K332" s="116">
        <v>1114</v>
      </c>
      <c r="L332" s="186">
        <v>922</v>
      </c>
      <c r="M332" s="116">
        <v>1579</v>
      </c>
      <c r="N332" s="116">
        <v>2569</v>
      </c>
      <c r="O332" s="186">
        <v>3067</v>
      </c>
      <c r="P332" s="116">
        <v>2856</v>
      </c>
      <c r="Q332" s="186">
        <v>2780</v>
      </c>
      <c r="R332" s="116">
        <v>476</v>
      </c>
      <c r="S332" s="186">
        <v>514</v>
      </c>
      <c r="T332" s="116">
        <v>1560</v>
      </c>
      <c r="U332" s="186">
        <v>1507</v>
      </c>
      <c r="V332" s="116">
        <v>2036</v>
      </c>
      <c r="W332" s="186">
        <v>2021</v>
      </c>
      <c r="X332" s="116">
        <v>4057</v>
      </c>
      <c r="Y332" s="116">
        <v>990</v>
      </c>
      <c r="Z332" s="186">
        <v>3067</v>
      </c>
      <c r="AA332" s="38"/>
    </row>
    <row r="333" spans="1:27">
      <c r="A333" s="121">
        <v>6</v>
      </c>
      <c r="B333" s="57">
        <v>4</v>
      </c>
      <c r="C333" s="57">
        <v>3</v>
      </c>
      <c r="D333" s="120">
        <v>974044</v>
      </c>
      <c r="E333" s="57" t="s">
        <v>159</v>
      </c>
      <c r="F333" s="189">
        <v>4694</v>
      </c>
      <c r="G333" s="116">
        <v>627</v>
      </c>
      <c r="H333" s="116">
        <v>650</v>
      </c>
      <c r="I333" s="116">
        <v>787</v>
      </c>
      <c r="J333" s="116">
        <v>908</v>
      </c>
      <c r="K333" s="116">
        <v>973</v>
      </c>
      <c r="L333" s="186">
        <v>749</v>
      </c>
      <c r="M333" s="116">
        <v>1277</v>
      </c>
      <c r="N333" s="116">
        <v>2064</v>
      </c>
      <c r="O333" s="186">
        <v>2630</v>
      </c>
      <c r="P333" s="116">
        <v>2449</v>
      </c>
      <c r="Q333" s="186">
        <v>2245</v>
      </c>
      <c r="R333" s="116">
        <v>421</v>
      </c>
      <c r="S333" s="186">
        <v>366</v>
      </c>
      <c r="T333" s="116">
        <v>1371</v>
      </c>
      <c r="U333" s="186">
        <v>1259</v>
      </c>
      <c r="V333" s="116">
        <v>1792</v>
      </c>
      <c r="W333" s="186">
        <v>1625</v>
      </c>
      <c r="X333" s="116">
        <v>3417</v>
      </c>
      <c r="Y333" s="116">
        <v>787</v>
      </c>
      <c r="Z333" s="186">
        <v>2630</v>
      </c>
      <c r="AA333" s="38"/>
    </row>
    <row r="334" spans="1:27">
      <c r="A334" s="121">
        <v>6</v>
      </c>
      <c r="B334" s="57">
        <v>4</v>
      </c>
      <c r="C334" s="57">
        <v>3</v>
      </c>
      <c r="D334" s="120">
        <v>378032</v>
      </c>
      <c r="E334" s="117" t="s">
        <v>83</v>
      </c>
      <c r="F334" s="189">
        <v>6677</v>
      </c>
      <c r="G334" s="116">
        <v>951</v>
      </c>
      <c r="H334" s="116">
        <v>969</v>
      </c>
      <c r="I334" s="116">
        <v>1171</v>
      </c>
      <c r="J334" s="116">
        <v>1193</v>
      </c>
      <c r="K334" s="116">
        <v>1327</v>
      </c>
      <c r="L334" s="186">
        <v>1066</v>
      </c>
      <c r="M334" s="116">
        <v>1920</v>
      </c>
      <c r="N334" s="116">
        <v>3091</v>
      </c>
      <c r="O334" s="186">
        <v>3586</v>
      </c>
      <c r="P334" s="116">
        <v>3534</v>
      </c>
      <c r="Q334" s="186">
        <v>3143</v>
      </c>
      <c r="R334" s="116">
        <v>619</v>
      </c>
      <c r="S334" s="186">
        <v>552</v>
      </c>
      <c r="T334" s="116">
        <v>1886</v>
      </c>
      <c r="U334" s="186">
        <v>1700</v>
      </c>
      <c r="V334" s="116">
        <v>2505</v>
      </c>
      <c r="W334" s="186">
        <v>2252</v>
      </c>
      <c r="X334" s="116">
        <v>4757</v>
      </c>
      <c r="Y334" s="116">
        <v>1171</v>
      </c>
      <c r="Z334" s="186">
        <v>3586</v>
      </c>
      <c r="AA334" s="38"/>
    </row>
    <row r="335" spans="1:27">
      <c r="A335" s="121">
        <v>6</v>
      </c>
      <c r="B335" s="57">
        <v>4</v>
      </c>
      <c r="C335" s="57">
        <v>3</v>
      </c>
      <c r="D335" s="120">
        <v>954032</v>
      </c>
      <c r="E335" s="57" t="s">
        <v>144</v>
      </c>
      <c r="F335" s="189">
        <v>5150</v>
      </c>
      <c r="G335" s="116">
        <v>701</v>
      </c>
      <c r="H335" s="116">
        <v>687</v>
      </c>
      <c r="I335" s="116">
        <v>890</v>
      </c>
      <c r="J335" s="116">
        <v>966</v>
      </c>
      <c r="K335" s="116">
        <v>1052</v>
      </c>
      <c r="L335" s="186">
        <v>854</v>
      </c>
      <c r="M335" s="116">
        <v>1388</v>
      </c>
      <c r="N335" s="116">
        <v>2278</v>
      </c>
      <c r="O335" s="186">
        <v>2872</v>
      </c>
      <c r="P335" s="116">
        <v>2698</v>
      </c>
      <c r="Q335" s="186">
        <v>2452</v>
      </c>
      <c r="R335" s="116">
        <v>452</v>
      </c>
      <c r="S335" s="186">
        <v>438</v>
      </c>
      <c r="T335" s="116">
        <v>1552</v>
      </c>
      <c r="U335" s="186">
        <v>1320</v>
      </c>
      <c r="V335" s="116">
        <v>2004</v>
      </c>
      <c r="W335" s="186">
        <v>1758</v>
      </c>
      <c r="X335" s="116">
        <v>3762</v>
      </c>
      <c r="Y335" s="116">
        <v>890</v>
      </c>
      <c r="Z335" s="186">
        <v>2872</v>
      </c>
      <c r="AA335" s="38"/>
    </row>
    <row r="336" spans="1:27">
      <c r="A336" s="121">
        <v>6</v>
      </c>
      <c r="B336" s="57">
        <v>4</v>
      </c>
      <c r="C336" s="57">
        <v>3</v>
      </c>
      <c r="D336" s="120">
        <v>374048</v>
      </c>
      <c r="E336" s="57" t="s">
        <v>77</v>
      </c>
      <c r="F336" s="189">
        <v>4975</v>
      </c>
      <c r="G336" s="116">
        <v>683</v>
      </c>
      <c r="H336" s="116">
        <v>651</v>
      </c>
      <c r="I336" s="116">
        <v>828</v>
      </c>
      <c r="J336" s="116">
        <v>929</v>
      </c>
      <c r="K336" s="116">
        <v>1085</v>
      </c>
      <c r="L336" s="186">
        <v>799</v>
      </c>
      <c r="M336" s="116">
        <v>1334</v>
      </c>
      <c r="N336" s="116">
        <v>2162</v>
      </c>
      <c r="O336" s="186">
        <v>2813</v>
      </c>
      <c r="P336" s="116">
        <v>2524</v>
      </c>
      <c r="Q336" s="186">
        <v>2451</v>
      </c>
      <c r="R336" s="116">
        <v>396</v>
      </c>
      <c r="S336" s="186">
        <v>432</v>
      </c>
      <c r="T336" s="116">
        <v>1415</v>
      </c>
      <c r="U336" s="186">
        <v>1398</v>
      </c>
      <c r="V336" s="116">
        <v>1811</v>
      </c>
      <c r="W336" s="186">
        <v>1830</v>
      </c>
      <c r="X336" s="116">
        <v>3641</v>
      </c>
      <c r="Y336" s="116">
        <v>828</v>
      </c>
      <c r="Z336" s="186">
        <v>2813</v>
      </c>
      <c r="AA336" s="38"/>
    </row>
    <row r="337" spans="1:27">
      <c r="A337" s="121">
        <v>6</v>
      </c>
      <c r="B337" s="57">
        <v>4</v>
      </c>
      <c r="C337" s="57">
        <v>3</v>
      </c>
      <c r="D337" s="120">
        <v>374052</v>
      </c>
      <c r="E337" s="57" t="s">
        <v>78</v>
      </c>
      <c r="F337" s="189">
        <v>4398</v>
      </c>
      <c r="G337" s="116">
        <v>569</v>
      </c>
      <c r="H337" s="116">
        <v>552</v>
      </c>
      <c r="I337" s="116">
        <v>803</v>
      </c>
      <c r="J337" s="116">
        <v>856</v>
      </c>
      <c r="K337" s="116">
        <v>886</v>
      </c>
      <c r="L337" s="186">
        <v>732</v>
      </c>
      <c r="M337" s="116">
        <v>1121</v>
      </c>
      <c r="N337" s="116">
        <v>1924</v>
      </c>
      <c r="O337" s="186">
        <v>2474</v>
      </c>
      <c r="P337" s="116">
        <v>2321</v>
      </c>
      <c r="Q337" s="186">
        <v>2077</v>
      </c>
      <c r="R337" s="116">
        <v>417</v>
      </c>
      <c r="S337" s="186">
        <v>386</v>
      </c>
      <c r="T337" s="116">
        <v>1314</v>
      </c>
      <c r="U337" s="186">
        <v>1160</v>
      </c>
      <c r="V337" s="116">
        <v>1731</v>
      </c>
      <c r="W337" s="186">
        <v>1546</v>
      </c>
      <c r="X337" s="116">
        <v>3277</v>
      </c>
      <c r="Y337" s="116">
        <v>803</v>
      </c>
      <c r="Z337" s="186">
        <v>2474</v>
      </c>
      <c r="AA337" s="38"/>
    </row>
    <row r="338" spans="1:27">
      <c r="A338" s="122"/>
      <c r="B338" s="123"/>
      <c r="C338" s="123"/>
      <c r="D338" s="123"/>
      <c r="E338" s="112" t="s">
        <v>213</v>
      </c>
      <c r="F338" s="187">
        <v>241728</v>
      </c>
      <c r="G338" s="183">
        <v>32882</v>
      </c>
      <c r="H338" s="118">
        <v>32540</v>
      </c>
      <c r="I338" s="118">
        <v>42338</v>
      </c>
      <c r="J338" s="118">
        <v>45102</v>
      </c>
      <c r="K338" s="118">
        <v>49460</v>
      </c>
      <c r="L338" s="187">
        <v>39406</v>
      </c>
      <c r="M338" s="183">
        <v>65422</v>
      </c>
      <c r="N338" s="118">
        <v>107760</v>
      </c>
      <c r="O338" s="187">
        <v>133968</v>
      </c>
      <c r="P338" s="183">
        <v>125545</v>
      </c>
      <c r="Q338" s="187">
        <v>116183</v>
      </c>
      <c r="R338" s="183">
        <v>21774</v>
      </c>
      <c r="S338" s="187">
        <v>20564</v>
      </c>
      <c r="T338" s="183">
        <v>69936</v>
      </c>
      <c r="U338" s="187">
        <v>64032</v>
      </c>
      <c r="V338" s="183">
        <v>91710</v>
      </c>
      <c r="W338" s="187">
        <v>84596</v>
      </c>
      <c r="X338" s="183">
        <v>176306</v>
      </c>
      <c r="Y338" s="192">
        <v>42338</v>
      </c>
      <c r="Z338" s="118">
        <v>133968</v>
      </c>
      <c r="AA338" s="38"/>
    </row>
    <row r="339" spans="1:27">
      <c r="A339" s="121">
        <v>7</v>
      </c>
      <c r="B339" s="57">
        <v>1</v>
      </c>
      <c r="C339" s="57">
        <v>4</v>
      </c>
      <c r="D339" s="120">
        <v>362008</v>
      </c>
      <c r="E339" s="57" t="s">
        <v>63</v>
      </c>
      <c r="F339" s="189">
        <v>13485</v>
      </c>
      <c r="G339" s="116">
        <v>2068</v>
      </c>
      <c r="H339" s="116">
        <v>1929</v>
      </c>
      <c r="I339" s="116">
        <v>2422</v>
      </c>
      <c r="J339" s="116">
        <v>2466</v>
      </c>
      <c r="K339" s="116">
        <v>2509</v>
      </c>
      <c r="L339" s="186">
        <v>2091</v>
      </c>
      <c r="M339" s="116">
        <v>3997</v>
      </c>
      <c r="N339" s="116">
        <v>6419</v>
      </c>
      <c r="O339" s="186">
        <v>7066</v>
      </c>
      <c r="P339" s="116">
        <v>6936</v>
      </c>
      <c r="Q339" s="186">
        <v>6549</v>
      </c>
      <c r="R339" s="116">
        <v>1221</v>
      </c>
      <c r="S339" s="186">
        <v>1201</v>
      </c>
      <c r="T339" s="116">
        <v>3672</v>
      </c>
      <c r="U339" s="186">
        <v>3394</v>
      </c>
      <c r="V339" s="116">
        <v>4893</v>
      </c>
      <c r="W339" s="186">
        <v>4595</v>
      </c>
      <c r="X339" s="116">
        <v>9488</v>
      </c>
      <c r="Y339" s="116">
        <v>2422</v>
      </c>
      <c r="Z339" s="186">
        <v>7066</v>
      </c>
      <c r="AA339" s="38"/>
    </row>
    <row r="340" spans="1:27">
      <c r="A340" s="121">
        <v>7</v>
      </c>
      <c r="B340" s="57">
        <v>1</v>
      </c>
      <c r="C340" s="57">
        <v>4</v>
      </c>
      <c r="D340" s="120">
        <v>562004</v>
      </c>
      <c r="E340" s="57" t="s">
        <v>104</v>
      </c>
      <c r="F340" s="189">
        <v>13659</v>
      </c>
      <c r="G340" s="116">
        <v>1886</v>
      </c>
      <c r="H340" s="116">
        <v>1883</v>
      </c>
      <c r="I340" s="116">
        <v>2388</v>
      </c>
      <c r="J340" s="116">
        <v>2487</v>
      </c>
      <c r="K340" s="116">
        <v>2800</v>
      </c>
      <c r="L340" s="186">
        <v>2215</v>
      </c>
      <c r="M340" s="116">
        <v>3769</v>
      </c>
      <c r="N340" s="116">
        <v>6157</v>
      </c>
      <c r="O340" s="186">
        <v>7502</v>
      </c>
      <c r="P340" s="116">
        <v>7093</v>
      </c>
      <c r="Q340" s="186">
        <v>6566</v>
      </c>
      <c r="R340" s="116">
        <v>1276</v>
      </c>
      <c r="S340" s="186">
        <v>1112</v>
      </c>
      <c r="T340" s="116">
        <v>3878</v>
      </c>
      <c r="U340" s="186">
        <v>3624</v>
      </c>
      <c r="V340" s="116">
        <v>5154</v>
      </c>
      <c r="W340" s="186">
        <v>4736</v>
      </c>
      <c r="X340" s="116">
        <v>9890</v>
      </c>
      <c r="Y340" s="116">
        <v>2388</v>
      </c>
      <c r="Z340" s="186">
        <v>7502</v>
      </c>
      <c r="AA340" s="38"/>
    </row>
    <row r="341" spans="1:27">
      <c r="A341" s="121">
        <v>7</v>
      </c>
      <c r="B341" s="57">
        <v>1</v>
      </c>
      <c r="C341" s="57">
        <v>4</v>
      </c>
      <c r="D341" s="120">
        <v>358008</v>
      </c>
      <c r="E341" s="57" t="s">
        <v>62</v>
      </c>
      <c r="F341" s="189">
        <v>19067</v>
      </c>
      <c r="G341" s="116">
        <v>2742</v>
      </c>
      <c r="H341" s="116">
        <v>2502</v>
      </c>
      <c r="I341" s="116">
        <v>3381</v>
      </c>
      <c r="J341" s="116">
        <v>3594</v>
      </c>
      <c r="K341" s="116">
        <v>3684</v>
      </c>
      <c r="L341" s="186">
        <v>3164</v>
      </c>
      <c r="M341" s="116">
        <v>5244</v>
      </c>
      <c r="N341" s="116">
        <v>8625</v>
      </c>
      <c r="O341" s="186">
        <v>10442</v>
      </c>
      <c r="P341" s="116">
        <v>9912</v>
      </c>
      <c r="Q341" s="186">
        <v>9155</v>
      </c>
      <c r="R341" s="116">
        <v>1769</v>
      </c>
      <c r="S341" s="186">
        <v>1612</v>
      </c>
      <c r="T341" s="116">
        <v>5443</v>
      </c>
      <c r="U341" s="186">
        <v>4999</v>
      </c>
      <c r="V341" s="116">
        <v>7212</v>
      </c>
      <c r="W341" s="186">
        <v>6611</v>
      </c>
      <c r="X341" s="116">
        <v>13823</v>
      </c>
      <c r="Y341" s="116">
        <v>3381</v>
      </c>
      <c r="Z341" s="186">
        <v>10442</v>
      </c>
      <c r="AA341" s="38"/>
    </row>
    <row r="342" spans="1:27">
      <c r="A342" s="121">
        <v>7</v>
      </c>
      <c r="B342" s="57">
        <v>1</v>
      </c>
      <c r="C342" s="57">
        <v>4</v>
      </c>
      <c r="D342" s="120">
        <v>334012</v>
      </c>
      <c r="E342" s="57" t="s">
        <v>58</v>
      </c>
      <c r="F342" s="189">
        <v>11444</v>
      </c>
      <c r="G342" s="116">
        <v>1689</v>
      </c>
      <c r="H342" s="116">
        <v>1594</v>
      </c>
      <c r="I342" s="116">
        <v>1999</v>
      </c>
      <c r="J342" s="116">
        <v>2081</v>
      </c>
      <c r="K342" s="116">
        <v>2180</v>
      </c>
      <c r="L342" s="186">
        <v>1901</v>
      </c>
      <c r="M342" s="116">
        <v>3283</v>
      </c>
      <c r="N342" s="116">
        <v>5282</v>
      </c>
      <c r="O342" s="186">
        <v>6162</v>
      </c>
      <c r="P342" s="116">
        <v>5756</v>
      </c>
      <c r="Q342" s="186">
        <v>5688</v>
      </c>
      <c r="R342" s="116">
        <v>999</v>
      </c>
      <c r="S342" s="186">
        <v>1000</v>
      </c>
      <c r="T342" s="116">
        <v>3100</v>
      </c>
      <c r="U342" s="186">
        <v>3062</v>
      </c>
      <c r="V342" s="116">
        <v>4099</v>
      </c>
      <c r="W342" s="186">
        <v>4062</v>
      </c>
      <c r="X342" s="116">
        <v>8161</v>
      </c>
      <c r="Y342" s="116">
        <v>1999</v>
      </c>
      <c r="Z342" s="186">
        <v>6162</v>
      </c>
      <c r="AA342" s="38"/>
    </row>
    <row r="343" spans="1:27">
      <c r="A343" s="121">
        <v>7</v>
      </c>
      <c r="B343" s="57">
        <v>1</v>
      </c>
      <c r="C343" s="57">
        <v>4</v>
      </c>
      <c r="D343" s="120">
        <v>562014</v>
      </c>
      <c r="E343" s="57" t="s">
        <v>107</v>
      </c>
      <c r="F343" s="189">
        <v>16210</v>
      </c>
      <c r="G343" s="116">
        <v>2283</v>
      </c>
      <c r="H343" s="116">
        <v>2156</v>
      </c>
      <c r="I343" s="116">
        <v>2978</v>
      </c>
      <c r="J343" s="116">
        <v>3062</v>
      </c>
      <c r="K343" s="116">
        <v>3190</v>
      </c>
      <c r="L343" s="186">
        <v>2541</v>
      </c>
      <c r="M343" s="116">
        <v>4439</v>
      </c>
      <c r="N343" s="116">
        <v>7417</v>
      </c>
      <c r="O343" s="186">
        <v>8793</v>
      </c>
      <c r="P343" s="116">
        <v>8317</v>
      </c>
      <c r="Q343" s="186">
        <v>7893</v>
      </c>
      <c r="R343" s="116">
        <v>1531</v>
      </c>
      <c r="S343" s="186">
        <v>1447</v>
      </c>
      <c r="T343" s="116">
        <v>4475</v>
      </c>
      <c r="U343" s="186">
        <v>4318</v>
      </c>
      <c r="V343" s="116">
        <v>6006</v>
      </c>
      <c r="W343" s="186">
        <v>5765</v>
      </c>
      <c r="X343" s="116">
        <v>11771</v>
      </c>
      <c r="Y343" s="116">
        <v>2978</v>
      </c>
      <c r="Z343" s="186">
        <v>8793</v>
      </c>
      <c r="AA343" s="38"/>
    </row>
    <row r="344" spans="1:27">
      <c r="A344" s="121">
        <v>7</v>
      </c>
      <c r="B344" s="57">
        <v>1</v>
      </c>
      <c r="C344" s="57">
        <v>4</v>
      </c>
      <c r="D344" s="120">
        <v>562020</v>
      </c>
      <c r="E344" s="57" t="s">
        <v>109</v>
      </c>
      <c r="F344" s="189">
        <v>11852</v>
      </c>
      <c r="G344" s="116">
        <v>1782</v>
      </c>
      <c r="H344" s="116">
        <v>1647</v>
      </c>
      <c r="I344" s="116">
        <v>2073</v>
      </c>
      <c r="J344" s="116">
        <v>2161</v>
      </c>
      <c r="K344" s="116">
        <v>2257</v>
      </c>
      <c r="L344" s="186">
        <v>1932</v>
      </c>
      <c r="M344" s="116">
        <v>3429</v>
      </c>
      <c r="N344" s="116">
        <v>5502</v>
      </c>
      <c r="O344" s="186">
        <v>6350</v>
      </c>
      <c r="P344" s="116">
        <v>6211</v>
      </c>
      <c r="Q344" s="186">
        <v>5641</v>
      </c>
      <c r="R344" s="116">
        <v>1102</v>
      </c>
      <c r="S344" s="186">
        <v>971</v>
      </c>
      <c r="T344" s="116">
        <v>3336</v>
      </c>
      <c r="U344" s="186">
        <v>3014</v>
      </c>
      <c r="V344" s="116">
        <v>4438</v>
      </c>
      <c r="W344" s="186">
        <v>3985</v>
      </c>
      <c r="X344" s="116">
        <v>8423</v>
      </c>
      <c r="Y344" s="116">
        <v>2073</v>
      </c>
      <c r="Z344" s="186">
        <v>6350</v>
      </c>
      <c r="AA344" s="38"/>
    </row>
    <row r="345" spans="1:27">
      <c r="A345" s="121">
        <v>7</v>
      </c>
      <c r="B345" s="57">
        <v>1</v>
      </c>
      <c r="C345" s="57">
        <v>4</v>
      </c>
      <c r="D345" s="120">
        <v>978024</v>
      </c>
      <c r="E345" s="57" t="s">
        <v>162</v>
      </c>
      <c r="F345" s="189">
        <v>17166</v>
      </c>
      <c r="G345" s="116">
        <v>2571</v>
      </c>
      <c r="H345" s="116">
        <v>2405</v>
      </c>
      <c r="I345" s="116">
        <v>2998</v>
      </c>
      <c r="J345" s="116">
        <v>3118</v>
      </c>
      <c r="K345" s="116">
        <v>3233</v>
      </c>
      <c r="L345" s="186">
        <v>2841</v>
      </c>
      <c r="M345" s="116">
        <v>4976</v>
      </c>
      <c r="N345" s="116">
        <v>7974</v>
      </c>
      <c r="O345" s="186">
        <v>9192</v>
      </c>
      <c r="P345" s="116">
        <v>8896</v>
      </c>
      <c r="Q345" s="186">
        <v>8270</v>
      </c>
      <c r="R345" s="116">
        <v>1577</v>
      </c>
      <c r="S345" s="186">
        <v>1421</v>
      </c>
      <c r="T345" s="116">
        <v>4765</v>
      </c>
      <c r="U345" s="186">
        <v>4427</v>
      </c>
      <c r="V345" s="116">
        <v>6342</v>
      </c>
      <c r="W345" s="186">
        <v>5848</v>
      </c>
      <c r="X345" s="116">
        <v>12190</v>
      </c>
      <c r="Y345" s="116">
        <v>2998</v>
      </c>
      <c r="Z345" s="186">
        <v>9192</v>
      </c>
      <c r="AA345" s="38"/>
    </row>
    <row r="346" spans="1:27">
      <c r="A346" s="121">
        <v>7</v>
      </c>
      <c r="B346" s="57">
        <v>1</v>
      </c>
      <c r="C346" s="57">
        <v>4</v>
      </c>
      <c r="D346" s="120">
        <v>562024</v>
      </c>
      <c r="E346" s="57" t="s">
        <v>110</v>
      </c>
      <c r="F346" s="189">
        <v>15765</v>
      </c>
      <c r="G346" s="116">
        <v>2412</v>
      </c>
      <c r="H346" s="116">
        <v>2173</v>
      </c>
      <c r="I346" s="116">
        <v>2759</v>
      </c>
      <c r="J346" s="116">
        <v>2793</v>
      </c>
      <c r="K346" s="116">
        <v>3072</v>
      </c>
      <c r="L346" s="186">
        <v>2556</v>
      </c>
      <c r="M346" s="116">
        <v>4585</v>
      </c>
      <c r="N346" s="116">
        <v>7344</v>
      </c>
      <c r="O346" s="186">
        <v>8421</v>
      </c>
      <c r="P346" s="116">
        <v>8197</v>
      </c>
      <c r="Q346" s="186">
        <v>7568</v>
      </c>
      <c r="R346" s="116">
        <v>1410</v>
      </c>
      <c r="S346" s="186">
        <v>1349</v>
      </c>
      <c r="T346" s="116">
        <v>4401</v>
      </c>
      <c r="U346" s="186">
        <v>4020</v>
      </c>
      <c r="V346" s="116">
        <v>5811</v>
      </c>
      <c r="W346" s="186">
        <v>5369</v>
      </c>
      <c r="X346" s="116">
        <v>11180</v>
      </c>
      <c r="Y346" s="116">
        <v>2759</v>
      </c>
      <c r="Z346" s="186">
        <v>8421</v>
      </c>
      <c r="AA346" s="38"/>
    </row>
    <row r="347" spans="1:27">
      <c r="A347" s="121">
        <v>7</v>
      </c>
      <c r="B347" s="57">
        <v>1</v>
      </c>
      <c r="C347" s="57">
        <v>4</v>
      </c>
      <c r="D347" s="120">
        <v>770024</v>
      </c>
      <c r="E347" s="57" t="s">
        <v>130</v>
      </c>
      <c r="F347" s="189">
        <v>17149</v>
      </c>
      <c r="G347" s="116">
        <v>2480</v>
      </c>
      <c r="H347" s="116">
        <v>2349</v>
      </c>
      <c r="I347" s="116">
        <v>3099</v>
      </c>
      <c r="J347" s="116">
        <v>3147</v>
      </c>
      <c r="K347" s="116">
        <v>3293</v>
      </c>
      <c r="L347" s="186">
        <v>2781</v>
      </c>
      <c r="M347" s="116">
        <v>4829</v>
      </c>
      <c r="N347" s="116">
        <v>7928</v>
      </c>
      <c r="O347" s="186">
        <v>9221</v>
      </c>
      <c r="P347" s="116">
        <v>9004</v>
      </c>
      <c r="Q347" s="186">
        <v>8145</v>
      </c>
      <c r="R347" s="116">
        <v>1604</v>
      </c>
      <c r="S347" s="186">
        <v>1495</v>
      </c>
      <c r="T347" s="116">
        <v>4898</v>
      </c>
      <c r="U347" s="186">
        <v>4323</v>
      </c>
      <c r="V347" s="116">
        <v>6502</v>
      </c>
      <c r="W347" s="186">
        <v>5818</v>
      </c>
      <c r="X347" s="116">
        <v>12320</v>
      </c>
      <c r="Y347" s="116">
        <v>3099</v>
      </c>
      <c r="Z347" s="186">
        <v>9221</v>
      </c>
      <c r="AA347" s="38"/>
    </row>
    <row r="348" spans="1:27">
      <c r="A348" s="121">
        <v>7</v>
      </c>
      <c r="B348" s="57">
        <v>1</v>
      </c>
      <c r="C348" s="57">
        <v>4</v>
      </c>
      <c r="D348" s="120">
        <v>562032</v>
      </c>
      <c r="E348" s="57" t="s">
        <v>112</v>
      </c>
      <c r="F348" s="189">
        <v>21575</v>
      </c>
      <c r="G348" s="116">
        <v>3174</v>
      </c>
      <c r="H348" s="116">
        <v>2996</v>
      </c>
      <c r="I348" s="116">
        <v>3796</v>
      </c>
      <c r="J348" s="116">
        <v>3870</v>
      </c>
      <c r="K348" s="116">
        <v>4276</v>
      </c>
      <c r="L348" s="186">
        <v>3463</v>
      </c>
      <c r="M348" s="116">
        <v>6170</v>
      </c>
      <c r="N348" s="116">
        <v>9966</v>
      </c>
      <c r="O348" s="186">
        <v>11609</v>
      </c>
      <c r="P348" s="116">
        <v>11340</v>
      </c>
      <c r="Q348" s="186">
        <v>10235</v>
      </c>
      <c r="R348" s="116">
        <v>2005</v>
      </c>
      <c r="S348" s="186">
        <v>1791</v>
      </c>
      <c r="T348" s="116">
        <v>6108</v>
      </c>
      <c r="U348" s="186">
        <v>5501</v>
      </c>
      <c r="V348" s="116">
        <v>8113</v>
      </c>
      <c r="W348" s="186">
        <v>7292</v>
      </c>
      <c r="X348" s="116">
        <v>15405</v>
      </c>
      <c r="Y348" s="116">
        <v>3796</v>
      </c>
      <c r="Z348" s="186">
        <v>11609</v>
      </c>
      <c r="AA348" s="38"/>
    </row>
    <row r="349" spans="1:27">
      <c r="A349" s="121">
        <v>7</v>
      </c>
      <c r="B349" s="57">
        <v>1</v>
      </c>
      <c r="C349" s="57">
        <v>4</v>
      </c>
      <c r="D349" s="120">
        <v>334032</v>
      </c>
      <c r="E349" s="57" t="s">
        <v>60</v>
      </c>
      <c r="F349" s="189">
        <v>11702</v>
      </c>
      <c r="G349" s="116">
        <v>1643</v>
      </c>
      <c r="H349" s="116">
        <v>1559</v>
      </c>
      <c r="I349" s="116">
        <v>2004</v>
      </c>
      <c r="J349" s="116">
        <v>2177</v>
      </c>
      <c r="K349" s="116">
        <v>2375</v>
      </c>
      <c r="L349" s="186">
        <v>1944</v>
      </c>
      <c r="M349" s="116">
        <v>3202</v>
      </c>
      <c r="N349" s="116">
        <v>5206</v>
      </c>
      <c r="O349" s="186">
        <v>6496</v>
      </c>
      <c r="P349" s="116">
        <v>6225</v>
      </c>
      <c r="Q349" s="186">
        <v>5477</v>
      </c>
      <c r="R349" s="116">
        <v>1055</v>
      </c>
      <c r="S349" s="186">
        <v>949</v>
      </c>
      <c r="T349" s="116">
        <v>3411</v>
      </c>
      <c r="U349" s="186">
        <v>3085</v>
      </c>
      <c r="V349" s="116">
        <v>4466</v>
      </c>
      <c r="W349" s="186">
        <v>4034</v>
      </c>
      <c r="X349" s="116">
        <v>8500</v>
      </c>
      <c r="Y349" s="116">
        <v>2004</v>
      </c>
      <c r="Z349" s="186">
        <v>6496</v>
      </c>
      <c r="AA349" s="38"/>
    </row>
    <row r="350" spans="1:27">
      <c r="A350" s="122"/>
      <c r="B350" s="123"/>
      <c r="C350" s="123"/>
      <c r="D350" s="123"/>
      <c r="E350" s="112" t="s">
        <v>214</v>
      </c>
      <c r="F350" s="185">
        <v>169074</v>
      </c>
      <c r="G350" s="182">
        <v>24730</v>
      </c>
      <c r="H350" s="113">
        <v>23193</v>
      </c>
      <c r="I350" s="113">
        <v>29897</v>
      </c>
      <c r="J350" s="113">
        <v>30956</v>
      </c>
      <c r="K350" s="113">
        <v>32869</v>
      </c>
      <c r="L350" s="185">
        <v>27429</v>
      </c>
      <c r="M350" s="182">
        <v>47923</v>
      </c>
      <c r="N350" s="113">
        <v>77820</v>
      </c>
      <c r="O350" s="185">
        <v>91254</v>
      </c>
      <c r="P350" s="182">
        <v>87887</v>
      </c>
      <c r="Q350" s="185">
        <v>81187</v>
      </c>
      <c r="R350" s="182">
        <v>15549</v>
      </c>
      <c r="S350" s="185">
        <v>14348</v>
      </c>
      <c r="T350" s="182">
        <v>47487</v>
      </c>
      <c r="U350" s="185">
        <v>43767</v>
      </c>
      <c r="V350" s="182">
        <v>63036</v>
      </c>
      <c r="W350" s="185">
        <v>58115</v>
      </c>
      <c r="X350" s="182">
        <v>121151</v>
      </c>
      <c r="Y350" s="115">
        <v>29897</v>
      </c>
      <c r="Z350" s="113">
        <v>91254</v>
      </c>
      <c r="AA350" s="38"/>
    </row>
    <row r="351" spans="1:27">
      <c r="A351" s="121">
        <v>8</v>
      </c>
      <c r="B351" s="57">
        <v>2</v>
      </c>
      <c r="C351" s="57">
        <v>4</v>
      </c>
      <c r="D351" s="120">
        <v>570004</v>
      </c>
      <c r="E351" s="57" t="s">
        <v>118</v>
      </c>
      <c r="F351" s="189">
        <v>11490</v>
      </c>
      <c r="G351" s="116">
        <v>1557</v>
      </c>
      <c r="H351" s="116">
        <v>1493</v>
      </c>
      <c r="I351" s="116">
        <v>2002</v>
      </c>
      <c r="J351" s="116">
        <v>2115</v>
      </c>
      <c r="K351" s="116">
        <v>2333</v>
      </c>
      <c r="L351" s="186">
        <v>1990</v>
      </c>
      <c r="M351" s="116">
        <v>3050</v>
      </c>
      <c r="N351" s="116">
        <v>5052</v>
      </c>
      <c r="O351" s="186">
        <v>6438</v>
      </c>
      <c r="P351" s="116">
        <v>5939</v>
      </c>
      <c r="Q351" s="186">
        <v>5551</v>
      </c>
      <c r="R351" s="116">
        <v>1050</v>
      </c>
      <c r="S351" s="186">
        <v>952</v>
      </c>
      <c r="T351" s="116">
        <v>3294</v>
      </c>
      <c r="U351" s="186">
        <v>3144</v>
      </c>
      <c r="V351" s="116">
        <v>4344</v>
      </c>
      <c r="W351" s="186">
        <v>4096</v>
      </c>
      <c r="X351" s="116">
        <v>8440</v>
      </c>
      <c r="Y351" s="116">
        <v>2002</v>
      </c>
      <c r="Z351" s="186">
        <v>6438</v>
      </c>
      <c r="AA351" s="38"/>
    </row>
    <row r="352" spans="1:27">
      <c r="A352" s="121">
        <v>8</v>
      </c>
      <c r="B352" s="57">
        <v>2</v>
      </c>
      <c r="C352" s="57">
        <v>4</v>
      </c>
      <c r="D352" s="120">
        <v>766008</v>
      </c>
      <c r="E352" s="57" t="s">
        <v>125</v>
      </c>
      <c r="F352" s="189">
        <v>10848</v>
      </c>
      <c r="G352" s="116">
        <v>1534</v>
      </c>
      <c r="H352" s="116">
        <v>1479</v>
      </c>
      <c r="I352" s="116">
        <v>1961</v>
      </c>
      <c r="J352" s="116">
        <v>2049</v>
      </c>
      <c r="K352" s="116">
        <v>2174</v>
      </c>
      <c r="L352" s="186">
        <v>1651</v>
      </c>
      <c r="M352" s="116">
        <v>3013</v>
      </c>
      <c r="N352" s="116">
        <v>4974</v>
      </c>
      <c r="O352" s="186">
        <v>5874</v>
      </c>
      <c r="P352" s="116">
        <v>5608</v>
      </c>
      <c r="Q352" s="186">
        <v>5240</v>
      </c>
      <c r="R352" s="116">
        <v>1010</v>
      </c>
      <c r="S352" s="186">
        <v>951</v>
      </c>
      <c r="T352" s="116">
        <v>3028</v>
      </c>
      <c r="U352" s="186">
        <v>2846</v>
      </c>
      <c r="V352" s="116">
        <v>4038</v>
      </c>
      <c r="W352" s="186">
        <v>3797</v>
      </c>
      <c r="X352" s="116">
        <v>7835</v>
      </c>
      <c r="Y352" s="116">
        <v>1961</v>
      </c>
      <c r="Z352" s="186">
        <v>5874</v>
      </c>
      <c r="AA352" s="38"/>
    </row>
    <row r="353" spans="1:27">
      <c r="A353" s="121">
        <v>8</v>
      </c>
      <c r="B353" s="57">
        <v>2</v>
      </c>
      <c r="C353" s="57">
        <v>4</v>
      </c>
      <c r="D353" s="120">
        <v>766020</v>
      </c>
      <c r="E353" s="57" t="s">
        <v>126</v>
      </c>
      <c r="F353" s="189">
        <v>16050</v>
      </c>
      <c r="G353" s="116">
        <v>2297</v>
      </c>
      <c r="H353" s="116">
        <v>2120</v>
      </c>
      <c r="I353" s="116">
        <v>2910</v>
      </c>
      <c r="J353" s="116">
        <v>3062</v>
      </c>
      <c r="K353" s="116">
        <v>3075</v>
      </c>
      <c r="L353" s="186">
        <v>2586</v>
      </c>
      <c r="M353" s="116">
        <v>4417</v>
      </c>
      <c r="N353" s="116">
        <v>7327</v>
      </c>
      <c r="O353" s="186">
        <v>8723</v>
      </c>
      <c r="P353" s="116">
        <v>8248</v>
      </c>
      <c r="Q353" s="186">
        <v>7802</v>
      </c>
      <c r="R353" s="116">
        <v>1511</v>
      </c>
      <c r="S353" s="186">
        <v>1399</v>
      </c>
      <c r="T353" s="116">
        <v>4472</v>
      </c>
      <c r="U353" s="186">
        <v>4251</v>
      </c>
      <c r="V353" s="116">
        <v>5983</v>
      </c>
      <c r="W353" s="186">
        <v>5650</v>
      </c>
      <c r="X353" s="116">
        <v>11633</v>
      </c>
      <c r="Y353" s="116">
        <v>2910</v>
      </c>
      <c r="Z353" s="186">
        <v>8723</v>
      </c>
      <c r="AA353" s="38"/>
    </row>
    <row r="354" spans="1:27">
      <c r="A354" s="121">
        <v>8</v>
      </c>
      <c r="B354" s="57">
        <v>2</v>
      </c>
      <c r="C354" s="57">
        <v>4</v>
      </c>
      <c r="D354" s="120">
        <v>562012</v>
      </c>
      <c r="E354" s="57" t="s">
        <v>106</v>
      </c>
      <c r="F354" s="189">
        <v>14126</v>
      </c>
      <c r="G354" s="116">
        <v>1938</v>
      </c>
      <c r="H354" s="116">
        <v>1868</v>
      </c>
      <c r="I354" s="116">
        <v>2491</v>
      </c>
      <c r="J354" s="116">
        <v>2600</v>
      </c>
      <c r="K354" s="116">
        <v>2924</v>
      </c>
      <c r="L354" s="186">
        <v>2305</v>
      </c>
      <c r="M354" s="116">
        <v>3806</v>
      </c>
      <c r="N354" s="116">
        <v>6297</v>
      </c>
      <c r="O354" s="186">
        <v>7829</v>
      </c>
      <c r="P354" s="116">
        <v>7280</v>
      </c>
      <c r="Q354" s="186">
        <v>6846</v>
      </c>
      <c r="R354" s="116">
        <v>1284</v>
      </c>
      <c r="S354" s="186">
        <v>1207</v>
      </c>
      <c r="T354" s="116">
        <v>4028</v>
      </c>
      <c r="U354" s="186">
        <v>3801</v>
      </c>
      <c r="V354" s="116">
        <v>5312</v>
      </c>
      <c r="W354" s="186">
        <v>5008</v>
      </c>
      <c r="X354" s="116">
        <v>10320</v>
      </c>
      <c r="Y354" s="116">
        <v>2491</v>
      </c>
      <c r="Z354" s="186">
        <v>7829</v>
      </c>
      <c r="AA354" s="38"/>
    </row>
    <row r="355" spans="1:27">
      <c r="A355" s="121">
        <v>8</v>
      </c>
      <c r="B355" s="57">
        <v>2</v>
      </c>
      <c r="C355" s="57">
        <v>4</v>
      </c>
      <c r="D355" s="120">
        <v>758012</v>
      </c>
      <c r="E355" s="57" t="s">
        <v>123</v>
      </c>
      <c r="F355" s="189">
        <v>14023</v>
      </c>
      <c r="G355" s="116">
        <v>1988</v>
      </c>
      <c r="H355" s="116">
        <v>1999</v>
      </c>
      <c r="I355" s="116">
        <v>2557</v>
      </c>
      <c r="J355" s="116">
        <v>2563</v>
      </c>
      <c r="K355" s="116">
        <v>2673</v>
      </c>
      <c r="L355" s="186">
        <v>2243</v>
      </c>
      <c r="M355" s="116">
        <v>3987</v>
      </c>
      <c r="N355" s="116">
        <v>6544</v>
      </c>
      <c r="O355" s="186">
        <v>7479</v>
      </c>
      <c r="P355" s="116">
        <v>7208</v>
      </c>
      <c r="Q355" s="186">
        <v>6815</v>
      </c>
      <c r="R355" s="116">
        <v>1318</v>
      </c>
      <c r="S355" s="186">
        <v>1239</v>
      </c>
      <c r="T355" s="116">
        <v>3874</v>
      </c>
      <c r="U355" s="186">
        <v>3605</v>
      </c>
      <c r="V355" s="116">
        <v>5192</v>
      </c>
      <c r="W355" s="186">
        <v>4844</v>
      </c>
      <c r="X355" s="116">
        <v>10036</v>
      </c>
      <c r="Y355" s="116">
        <v>2557</v>
      </c>
      <c r="Z355" s="186">
        <v>7479</v>
      </c>
      <c r="AA355" s="38"/>
    </row>
    <row r="356" spans="1:27">
      <c r="A356" s="121">
        <v>8</v>
      </c>
      <c r="B356" s="57">
        <v>2</v>
      </c>
      <c r="C356" s="57">
        <v>4</v>
      </c>
      <c r="D356" s="120">
        <v>962024</v>
      </c>
      <c r="E356" s="57" t="s">
        <v>151</v>
      </c>
      <c r="F356" s="189">
        <v>18235</v>
      </c>
      <c r="G356" s="116">
        <v>2520</v>
      </c>
      <c r="H356" s="116">
        <v>2361</v>
      </c>
      <c r="I356" s="116">
        <v>3209</v>
      </c>
      <c r="J356" s="116">
        <v>3427</v>
      </c>
      <c r="K356" s="116">
        <v>3710</v>
      </c>
      <c r="L356" s="186">
        <v>3008</v>
      </c>
      <c r="M356" s="116">
        <v>4881</v>
      </c>
      <c r="N356" s="116">
        <v>8090</v>
      </c>
      <c r="O356" s="186">
        <v>10145</v>
      </c>
      <c r="P356" s="116">
        <v>9454</v>
      </c>
      <c r="Q356" s="186">
        <v>8781</v>
      </c>
      <c r="R356" s="116">
        <v>1662</v>
      </c>
      <c r="S356" s="186">
        <v>1547</v>
      </c>
      <c r="T356" s="116">
        <v>5257</v>
      </c>
      <c r="U356" s="186">
        <v>4888</v>
      </c>
      <c r="V356" s="116">
        <v>6919</v>
      </c>
      <c r="W356" s="186">
        <v>6435</v>
      </c>
      <c r="X356" s="116">
        <v>13354</v>
      </c>
      <c r="Y356" s="116">
        <v>3209</v>
      </c>
      <c r="Z356" s="186">
        <v>10145</v>
      </c>
      <c r="AA356" s="38"/>
    </row>
    <row r="357" spans="1:27">
      <c r="A357" s="121">
        <v>8</v>
      </c>
      <c r="B357" s="57">
        <v>2</v>
      </c>
      <c r="C357" s="57">
        <v>4</v>
      </c>
      <c r="D357" s="120">
        <v>362032</v>
      </c>
      <c r="E357" s="57" t="s">
        <v>68</v>
      </c>
      <c r="F357" s="189">
        <v>14134</v>
      </c>
      <c r="G357" s="116">
        <v>2112</v>
      </c>
      <c r="H357" s="116">
        <v>1984</v>
      </c>
      <c r="I357" s="116">
        <v>2513</v>
      </c>
      <c r="J357" s="116">
        <v>2581</v>
      </c>
      <c r="K357" s="116">
        <v>2696</v>
      </c>
      <c r="L357" s="186">
        <v>2248</v>
      </c>
      <c r="M357" s="116">
        <v>4096</v>
      </c>
      <c r="N357" s="116">
        <v>6609</v>
      </c>
      <c r="O357" s="186">
        <v>7525</v>
      </c>
      <c r="P357" s="116">
        <v>7330</v>
      </c>
      <c r="Q357" s="186">
        <v>6804</v>
      </c>
      <c r="R357" s="116">
        <v>1272</v>
      </c>
      <c r="S357" s="186">
        <v>1241</v>
      </c>
      <c r="T357" s="116">
        <v>3922</v>
      </c>
      <c r="U357" s="186">
        <v>3603</v>
      </c>
      <c r="V357" s="116">
        <v>5194</v>
      </c>
      <c r="W357" s="186">
        <v>4844</v>
      </c>
      <c r="X357" s="116">
        <v>10038</v>
      </c>
      <c r="Y357" s="116">
        <v>2513</v>
      </c>
      <c r="Z357" s="186">
        <v>7525</v>
      </c>
      <c r="AA357" s="38"/>
    </row>
    <row r="358" spans="1:27">
      <c r="A358" s="121">
        <v>8</v>
      </c>
      <c r="B358" s="57">
        <v>2</v>
      </c>
      <c r="C358" s="57">
        <v>4</v>
      </c>
      <c r="D358" s="120">
        <v>962032</v>
      </c>
      <c r="E358" s="57" t="s">
        <v>152</v>
      </c>
      <c r="F358" s="189">
        <v>14381</v>
      </c>
      <c r="G358" s="116">
        <v>2112</v>
      </c>
      <c r="H358" s="116">
        <v>1999</v>
      </c>
      <c r="I358" s="116">
        <v>2552</v>
      </c>
      <c r="J358" s="116">
        <v>2636</v>
      </c>
      <c r="K358" s="116">
        <v>2842</v>
      </c>
      <c r="L358" s="186">
        <v>2240</v>
      </c>
      <c r="M358" s="116">
        <v>4111</v>
      </c>
      <c r="N358" s="116">
        <v>6663</v>
      </c>
      <c r="O358" s="186">
        <v>7718</v>
      </c>
      <c r="P358" s="116">
        <v>7404</v>
      </c>
      <c r="Q358" s="186">
        <v>6977</v>
      </c>
      <c r="R358" s="116">
        <v>1288</v>
      </c>
      <c r="S358" s="186">
        <v>1264</v>
      </c>
      <c r="T358" s="116">
        <v>3995</v>
      </c>
      <c r="U358" s="186">
        <v>3723</v>
      </c>
      <c r="V358" s="116">
        <v>5283</v>
      </c>
      <c r="W358" s="186">
        <v>4987</v>
      </c>
      <c r="X358" s="116">
        <v>10270</v>
      </c>
      <c r="Y358" s="116">
        <v>2552</v>
      </c>
      <c r="Z358" s="186">
        <v>7718</v>
      </c>
      <c r="AA358" s="38"/>
    </row>
    <row r="359" spans="1:27">
      <c r="A359" s="121">
        <v>8</v>
      </c>
      <c r="B359" s="57">
        <v>2</v>
      </c>
      <c r="C359" s="57">
        <v>4</v>
      </c>
      <c r="D359" s="120">
        <v>170024</v>
      </c>
      <c r="E359" s="57" t="s">
        <v>50</v>
      </c>
      <c r="F359" s="189">
        <v>19330</v>
      </c>
      <c r="G359" s="116">
        <v>2872</v>
      </c>
      <c r="H359" s="116">
        <v>2664</v>
      </c>
      <c r="I359" s="116">
        <v>3494</v>
      </c>
      <c r="J359" s="116">
        <v>3577</v>
      </c>
      <c r="K359" s="116">
        <v>3800</v>
      </c>
      <c r="L359" s="186">
        <v>2923</v>
      </c>
      <c r="M359" s="116">
        <v>5536</v>
      </c>
      <c r="N359" s="116">
        <v>9030</v>
      </c>
      <c r="O359" s="186">
        <v>10300</v>
      </c>
      <c r="P359" s="116">
        <v>10033</v>
      </c>
      <c r="Q359" s="186">
        <v>9297</v>
      </c>
      <c r="R359" s="116">
        <v>1822</v>
      </c>
      <c r="S359" s="186">
        <v>1672</v>
      </c>
      <c r="T359" s="116">
        <v>5390</v>
      </c>
      <c r="U359" s="186">
        <v>4910</v>
      </c>
      <c r="V359" s="116">
        <v>7212</v>
      </c>
      <c r="W359" s="186">
        <v>6582</v>
      </c>
      <c r="X359" s="116">
        <v>13794</v>
      </c>
      <c r="Y359" s="116">
        <v>3494</v>
      </c>
      <c r="Z359" s="186">
        <v>10300</v>
      </c>
      <c r="AA359" s="38"/>
    </row>
    <row r="360" spans="1:27">
      <c r="A360" s="121">
        <v>8</v>
      </c>
      <c r="B360" s="57">
        <v>2</v>
      </c>
      <c r="C360" s="57">
        <v>4</v>
      </c>
      <c r="D360" s="120">
        <v>162024</v>
      </c>
      <c r="E360" s="57" t="s">
        <v>44</v>
      </c>
      <c r="F360" s="189">
        <v>32540</v>
      </c>
      <c r="G360" s="116">
        <v>4831</v>
      </c>
      <c r="H360" s="116">
        <v>4577</v>
      </c>
      <c r="I360" s="116">
        <v>5935</v>
      </c>
      <c r="J360" s="116">
        <v>6096</v>
      </c>
      <c r="K360" s="116">
        <v>6273</v>
      </c>
      <c r="L360" s="186">
        <v>4828</v>
      </c>
      <c r="M360" s="116">
        <v>9408</v>
      </c>
      <c r="N360" s="116">
        <v>15343</v>
      </c>
      <c r="O360" s="186">
        <v>17197</v>
      </c>
      <c r="P360" s="116">
        <v>16857</v>
      </c>
      <c r="Q360" s="186">
        <v>15683</v>
      </c>
      <c r="R360" s="116">
        <v>3058</v>
      </c>
      <c r="S360" s="186">
        <v>2877</v>
      </c>
      <c r="T360" s="116">
        <v>8912</v>
      </c>
      <c r="U360" s="186">
        <v>8285</v>
      </c>
      <c r="V360" s="116">
        <v>11970</v>
      </c>
      <c r="W360" s="186">
        <v>11162</v>
      </c>
      <c r="X360" s="116">
        <v>23132</v>
      </c>
      <c r="Y360" s="116">
        <v>5935</v>
      </c>
      <c r="Z360" s="186">
        <v>17197</v>
      </c>
      <c r="AA360" s="38"/>
    </row>
    <row r="361" spans="1:27">
      <c r="A361" s="121">
        <v>8</v>
      </c>
      <c r="B361" s="57">
        <v>2</v>
      </c>
      <c r="C361" s="57">
        <v>4</v>
      </c>
      <c r="D361" s="120">
        <v>774032</v>
      </c>
      <c r="E361" s="57" t="s">
        <v>132</v>
      </c>
      <c r="F361" s="189">
        <v>31004</v>
      </c>
      <c r="G361" s="116">
        <v>4540</v>
      </c>
      <c r="H361" s="116">
        <v>4407</v>
      </c>
      <c r="I361" s="116">
        <v>5352</v>
      </c>
      <c r="J361" s="116">
        <v>5313</v>
      </c>
      <c r="K361" s="116">
        <v>5648</v>
      </c>
      <c r="L361" s="186">
        <v>5744</v>
      </c>
      <c r="M361" s="116">
        <v>8947</v>
      </c>
      <c r="N361" s="116">
        <v>14299</v>
      </c>
      <c r="O361" s="186">
        <v>16705</v>
      </c>
      <c r="P361" s="116">
        <v>15963</v>
      </c>
      <c r="Q361" s="186">
        <v>15041</v>
      </c>
      <c r="R361" s="116">
        <v>2690</v>
      </c>
      <c r="S361" s="186">
        <v>2662</v>
      </c>
      <c r="T361" s="116">
        <v>8666</v>
      </c>
      <c r="U361" s="186">
        <v>8039</v>
      </c>
      <c r="V361" s="116">
        <v>11356</v>
      </c>
      <c r="W361" s="186">
        <v>10701</v>
      </c>
      <c r="X361" s="116">
        <v>22057</v>
      </c>
      <c r="Y361" s="116">
        <v>5352</v>
      </c>
      <c r="Z361" s="186">
        <v>16705</v>
      </c>
      <c r="AA361" s="38"/>
    </row>
    <row r="362" spans="1:27">
      <c r="A362" s="121">
        <v>8</v>
      </c>
      <c r="B362" s="57">
        <v>2</v>
      </c>
      <c r="C362" s="57">
        <v>4</v>
      </c>
      <c r="D362" s="120">
        <v>970040</v>
      </c>
      <c r="E362" s="57" t="s">
        <v>156</v>
      </c>
      <c r="F362" s="189">
        <v>19976</v>
      </c>
      <c r="G362" s="116">
        <v>3084</v>
      </c>
      <c r="H362" s="116">
        <v>2732</v>
      </c>
      <c r="I362" s="116">
        <v>3441</v>
      </c>
      <c r="J362" s="116">
        <v>3371</v>
      </c>
      <c r="K362" s="116">
        <v>3571</v>
      </c>
      <c r="L362" s="186">
        <v>3777</v>
      </c>
      <c r="M362" s="116">
        <v>5816</v>
      </c>
      <c r="N362" s="116">
        <v>9257</v>
      </c>
      <c r="O362" s="186">
        <v>10719</v>
      </c>
      <c r="P362" s="116">
        <v>10159</v>
      </c>
      <c r="Q362" s="186">
        <v>9817</v>
      </c>
      <c r="R362" s="116">
        <v>1767</v>
      </c>
      <c r="S362" s="186">
        <v>1674</v>
      </c>
      <c r="T362" s="116">
        <v>5392</v>
      </c>
      <c r="U362" s="186">
        <v>5327</v>
      </c>
      <c r="V362" s="116">
        <v>7159</v>
      </c>
      <c r="W362" s="186">
        <v>7001</v>
      </c>
      <c r="X362" s="116">
        <v>14160</v>
      </c>
      <c r="Y362" s="116">
        <v>3441</v>
      </c>
      <c r="Z362" s="186">
        <v>10719</v>
      </c>
      <c r="AA362" s="38"/>
    </row>
    <row r="363" spans="1:27">
      <c r="A363" s="121">
        <v>8</v>
      </c>
      <c r="B363" s="57">
        <v>2</v>
      </c>
      <c r="C363" s="57">
        <v>4</v>
      </c>
      <c r="D363" s="120">
        <v>382068</v>
      </c>
      <c r="E363" s="57" t="s">
        <v>94</v>
      </c>
      <c r="F363" s="189">
        <v>15663</v>
      </c>
      <c r="G363" s="116">
        <v>2299</v>
      </c>
      <c r="H363" s="116">
        <v>2170</v>
      </c>
      <c r="I363" s="116">
        <v>2998</v>
      </c>
      <c r="J363" s="116">
        <v>2874</v>
      </c>
      <c r="K363" s="116">
        <v>2936</v>
      </c>
      <c r="L363" s="186">
        <v>2386</v>
      </c>
      <c r="M363" s="116">
        <v>4469</v>
      </c>
      <c r="N363" s="116">
        <v>7467</v>
      </c>
      <c r="O363" s="186">
        <v>8196</v>
      </c>
      <c r="P363" s="116">
        <v>8098</v>
      </c>
      <c r="Q363" s="186">
        <v>7565</v>
      </c>
      <c r="R363" s="116">
        <v>1522</v>
      </c>
      <c r="S363" s="186">
        <v>1476</v>
      </c>
      <c r="T363" s="116">
        <v>4264</v>
      </c>
      <c r="U363" s="186">
        <v>3932</v>
      </c>
      <c r="V363" s="116">
        <v>5786</v>
      </c>
      <c r="W363" s="186">
        <v>5408</v>
      </c>
      <c r="X363" s="116">
        <v>11194</v>
      </c>
      <c r="Y363" s="116">
        <v>2998</v>
      </c>
      <c r="Z363" s="186">
        <v>8196</v>
      </c>
      <c r="AA363" s="38"/>
    </row>
    <row r="364" spans="1:27">
      <c r="A364" s="121">
        <v>8</v>
      </c>
      <c r="B364" s="57">
        <v>2</v>
      </c>
      <c r="C364" s="57">
        <v>4</v>
      </c>
      <c r="D364" s="120">
        <v>978036</v>
      </c>
      <c r="E364" s="57" t="s">
        <v>165</v>
      </c>
      <c r="F364" s="189">
        <v>11117</v>
      </c>
      <c r="G364" s="116">
        <v>1607</v>
      </c>
      <c r="H364" s="116">
        <v>1557</v>
      </c>
      <c r="I364" s="116">
        <v>1951</v>
      </c>
      <c r="J364" s="116">
        <v>2068</v>
      </c>
      <c r="K364" s="116">
        <v>2152</v>
      </c>
      <c r="L364" s="186">
        <v>1782</v>
      </c>
      <c r="M364" s="116">
        <v>3164</v>
      </c>
      <c r="N364" s="116">
        <v>5115</v>
      </c>
      <c r="O364" s="186">
        <v>6002</v>
      </c>
      <c r="P364" s="116">
        <v>5706</v>
      </c>
      <c r="Q364" s="186">
        <v>5411</v>
      </c>
      <c r="R364" s="116">
        <v>1006</v>
      </c>
      <c r="S364" s="186">
        <v>945</v>
      </c>
      <c r="T364" s="116">
        <v>3094</v>
      </c>
      <c r="U364" s="186">
        <v>2908</v>
      </c>
      <c r="V364" s="116">
        <v>4100</v>
      </c>
      <c r="W364" s="186">
        <v>3853</v>
      </c>
      <c r="X364" s="116">
        <v>7953</v>
      </c>
      <c r="Y364" s="116">
        <v>1951</v>
      </c>
      <c r="Z364" s="186">
        <v>6002</v>
      </c>
      <c r="AA364" s="38"/>
    </row>
    <row r="365" spans="1:27">
      <c r="A365" s="121">
        <v>8</v>
      </c>
      <c r="B365" s="57">
        <v>2</v>
      </c>
      <c r="C365" s="57">
        <v>4</v>
      </c>
      <c r="D365" s="120">
        <v>166032</v>
      </c>
      <c r="E365" s="57" t="s">
        <v>46</v>
      </c>
      <c r="F365" s="189">
        <v>15170</v>
      </c>
      <c r="G365" s="116">
        <v>2158</v>
      </c>
      <c r="H365" s="116">
        <v>2070</v>
      </c>
      <c r="I365" s="116">
        <v>2729</v>
      </c>
      <c r="J365" s="116">
        <v>2748</v>
      </c>
      <c r="K365" s="116">
        <v>3035</v>
      </c>
      <c r="L365" s="186">
        <v>2430</v>
      </c>
      <c r="M365" s="116">
        <v>4228</v>
      </c>
      <c r="N365" s="116">
        <v>6957</v>
      </c>
      <c r="O365" s="186">
        <v>8213</v>
      </c>
      <c r="P365" s="116">
        <v>7739</v>
      </c>
      <c r="Q365" s="186">
        <v>7431</v>
      </c>
      <c r="R365" s="116">
        <v>1313</v>
      </c>
      <c r="S365" s="186">
        <v>1416</v>
      </c>
      <c r="T365" s="116">
        <v>4213</v>
      </c>
      <c r="U365" s="186">
        <v>4000</v>
      </c>
      <c r="V365" s="116">
        <v>5526</v>
      </c>
      <c r="W365" s="186">
        <v>5416</v>
      </c>
      <c r="X365" s="116">
        <v>10942</v>
      </c>
      <c r="Y365" s="116">
        <v>2729</v>
      </c>
      <c r="Z365" s="186">
        <v>8213</v>
      </c>
      <c r="AA365" s="38"/>
    </row>
    <row r="366" spans="1:27">
      <c r="A366" s="121">
        <v>8</v>
      </c>
      <c r="B366" s="57">
        <v>2</v>
      </c>
      <c r="C366" s="57">
        <v>4</v>
      </c>
      <c r="D366" s="120">
        <v>170048</v>
      </c>
      <c r="E366" s="57" t="s">
        <v>53</v>
      </c>
      <c r="F366" s="189">
        <v>11781</v>
      </c>
      <c r="G366" s="116">
        <v>1576</v>
      </c>
      <c r="H366" s="116">
        <v>1619</v>
      </c>
      <c r="I366" s="116">
        <v>2165</v>
      </c>
      <c r="J366" s="116">
        <v>2184</v>
      </c>
      <c r="K366" s="116">
        <v>2377</v>
      </c>
      <c r="L366" s="186">
        <v>1860</v>
      </c>
      <c r="M366" s="116">
        <v>3195</v>
      </c>
      <c r="N366" s="116">
        <v>5360</v>
      </c>
      <c r="O366" s="186">
        <v>6421</v>
      </c>
      <c r="P366" s="116">
        <v>6109</v>
      </c>
      <c r="Q366" s="186">
        <v>5672</v>
      </c>
      <c r="R366" s="116">
        <v>1085</v>
      </c>
      <c r="S366" s="186">
        <v>1080</v>
      </c>
      <c r="T366" s="116">
        <v>3365</v>
      </c>
      <c r="U366" s="186">
        <v>3056</v>
      </c>
      <c r="V366" s="116">
        <v>4450</v>
      </c>
      <c r="W366" s="186">
        <v>4136</v>
      </c>
      <c r="X366" s="116">
        <v>8586</v>
      </c>
      <c r="Y366" s="116">
        <v>2165</v>
      </c>
      <c r="Z366" s="186">
        <v>6421</v>
      </c>
      <c r="AA366" s="38"/>
    </row>
    <row r="367" spans="1:27">
      <c r="A367" s="121">
        <v>8</v>
      </c>
      <c r="B367" s="57">
        <v>2</v>
      </c>
      <c r="C367" s="57">
        <v>4</v>
      </c>
      <c r="D367" s="120">
        <v>954036</v>
      </c>
      <c r="E367" s="57" t="s">
        <v>145</v>
      </c>
      <c r="F367" s="189">
        <v>17711</v>
      </c>
      <c r="G367" s="116">
        <v>2639</v>
      </c>
      <c r="H367" s="116">
        <v>2464</v>
      </c>
      <c r="I367" s="116">
        <v>3139</v>
      </c>
      <c r="J367" s="116">
        <v>3187</v>
      </c>
      <c r="K367" s="116">
        <v>3349</v>
      </c>
      <c r="L367" s="186">
        <v>2933</v>
      </c>
      <c r="M367" s="116">
        <v>5103</v>
      </c>
      <c r="N367" s="116">
        <v>8242</v>
      </c>
      <c r="O367" s="186">
        <v>9469</v>
      </c>
      <c r="P367" s="116">
        <v>9093</v>
      </c>
      <c r="Q367" s="186">
        <v>8618</v>
      </c>
      <c r="R367" s="116">
        <v>1578</v>
      </c>
      <c r="S367" s="186">
        <v>1561</v>
      </c>
      <c r="T367" s="116">
        <v>4867</v>
      </c>
      <c r="U367" s="186">
        <v>4602</v>
      </c>
      <c r="V367" s="116">
        <v>6445</v>
      </c>
      <c r="W367" s="186">
        <v>6163</v>
      </c>
      <c r="X367" s="116">
        <v>12608</v>
      </c>
      <c r="Y367" s="116">
        <v>3139</v>
      </c>
      <c r="Z367" s="186">
        <v>9469</v>
      </c>
      <c r="AA367" s="38"/>
    </row>
    <row r="368" spans="1:27">
      <c r="A368" s="122"/>
      <c r="B368" s="123"/>
      <c r="C368" s="123"/>
      <c r="D368" s="123"/>
      <c r="E368" s="112" t="s">
        <v>215</v>
      </c>
      <c r="F368" s="185">
        <v>287579</v>
      </c>
      <c r="G368" s="182">
        <v>41664</v>
      </c>
      <c r="H368" s="113">
        <v>39563</v>
      </c>
      <c r="I368" s="113">
        <v>51399</v>
      </c>
      <c r="J368" s="113">
        <v>52451</v>
      </c>
      <c r="K368" s="113">
        <v>55568</v>
      </c>
      <c r="L368" s="185">
        <v>46934</v>
      </c>
      <c r="M368" s="182">
        <v>81227</v>
      </c>
      <c r="N368" s="113">
        <v>132626</v>
      </c>
      <c r="O368" s="185">
        <v>154953</v>
      </c>
      <c r="P368" s="182">
        <v>148228</v>
      </c>
      <c r="Q368" s="185">
        <v>139351</v>
      </c>
      <c r="R368" s="182">
        <v>26236</v>
      </c>
      <c r="S368" s="185">
        <v>25163</v>
      </c>
      <c r="T368" s="182">
        <v>80033</v>
      </c>
      <c r="U368" s="185">
        <v>74920</v>
      </c>
      <c r="V368" s="182">
        <v>106269</v>
      </c>
      <c r="W368" s="185">
        <v>100083</v>
      </c>
      <c r="X368" s="182">
        <v>206352</v>
      </c>
      <c r="Y368" s="115">
        <v>51399</v>
      </c>
      <c r="Z368" s="113">
        <v>154953</v>
      </c>
      <c r="AA368" s="38"/>
    </row>
    <row r="369" spans="1:27">
      <c r="A369" s="121">
        <v>9</v>
      </c>
      <c r="B369" s="57">
        <v>3</v>
      </c>
      <c r="C369" s="57">
        <v>4</v>
      </c>
      <c r="D369" s="120">
        <v>958004</v>
      </c>
      <c r="E369" s="57" t="s">
        <v>146</v>
      </c>
      <c r="F369" s="189">
        <v>14478</v>
      </c>
      <c r="G369" s="116">
        <v>2073</v>
      </c>
      <c r="H369" s="116">
        <v>1928</v>
      </c>
      <c r="I369" s="116">
        <v>2558</v>
      </c>
      <c r="J369" s="116">
        <v>2653</v>
      </c>
      <c r="K369" s="116">
        <v>3000</v>
      </c>
      <c r="L369" s="186">
        <v>2266</v>
      </c>
      <c r="M369" s="116">
        <v>4001</v>
      </c>
      <c r="N369" s="116">
        <v>6559</v>
      </c>
      <c r="O369" s="186">
        <v>7919</v>
      </c>
      <c r="P369" s="116">
        <v>7432</v>
      </c>
      <c r="Q369" s="186">
        <v>7046</v>
      </c>
      <c r="R369" s="116">
        <v>1300</v>
      </c>
      <c r="S369" s="186">
        <v>1258</v>
      </c>
      <c r="T369" s="116">
        <v>4094</v>
      </c>
      <c r="U369" s="186">
        <v>3825</v>
      </c>
      <c r="V369" s="116">
        <v>5394</v>
      </c>
      <c r="W369" s="186">
        <v>5083</v>
      </c>
      <c r="X369" s="116">
        <v>10477</v>
      </c>
      <c r="Y369" s="116">
        <v>2558</v>
      </c>
      <c r="Z369" s="186">
        <v>7919</v>
      </c>
      <c r="AA369" s="38"/>
    </row>
    <row r="370" spans="1:27">
      <c r="A370" s="121">
        <v>9</v>
      </c>
      <c r="B370" s="57">
        <v>3</v>
      </c>
      <c r="C370" s="57">
        <v>4</v>
      </c>
      <c r="D370" s="120">
        <v>378004</v>
      </c>
      <c r="E370" s="57" t="s">
        <v>79</v>
      </c>
      <c r="F370" s="189">
        <v>22022</v>
      </c>
      <c r="G370" s="116">
        <v>2903</v>
      </c>
      <c r="H370" s="116">
        <v>3020</v>
      </c>
      <c r="I370" s="116">
        <v>4006</v>
      </c>
      <c r="J370" s="116">
        <v>4246</v>
      </c>
      <c r="K370" s="116">
        <v>4472</v>
      </c>
      <c r="L370" s="186">
        <v>3375</v>
      </c>
      <c r="M370" s="116">
        <v>5923</v>
      </c>
      <c r="N370" s="116">
        <v>9929</v>
      </c>
      <c r="O370" s="186">
        <v>12093</v>
      </c>
      <c r="P370" s="116">
        <v>11483</v>
      </c>
      <c r="Q370" s="186">
        <v>10539</v>
      </c>
      <c r="R370" s="116">
        <v>2080</v>
      </c>
      <c r="S370" s="186">
        <v>1926</v>
      </c>
      <c r="T370" s="116">
        <v>6355</v>
      </c>
      <c r="U370" s="186">
        <v>5738</v>
      </c>
      <c r="V370" s="116">
        <v>8435</v>
      </c>
      <c r="W370" s="186">
        <v>7664</v>
      </c>
      <c r="X370" s="116">
        <v>16099</v>
      </c>
      <c r="Y370" s="116">
        <v>4006</v>
      </c>
      <c r="Z370" s="186">
        <v>12093</v>
      </c>
      <c r="AA370" s="38"/>
    </row>
    <row r="371" spans="1:27">
      <c r="A371" s="121">
        <v>9</v>
      </c>
      <c r="B371" s="57">
        <v>3</v>
      </c>
      <c r="C371" s="57">
        <v>4</v>
      </c>
      <c r="D371" s="120">
        <v>554008</v>
      </c>
      <c r="E371" s="57" t="s">
        <v>99</v>
      </c>
      <c r="F371" s="189">
        <v>14530</v>
      </c>
      <c r="G371" s="116">
        <v>2037</v>
      </c>
      <c r="H371" s="116">
        <v>1943</v>
      </c>
      <c r="I371" s="116">
        <v>2629</v>
      </c>
      <c r="J371" s="116">
        <v>2643</v>
      </c>
      <c r="K371" s="116">
        <v>2953</v>
      </c>
      <c r="L371" s="186">
        <v>2325</v>
      </c>
      <c r="M371" s="116">
        <v>3980</v>
      </c>
      <c r="N371" s="116">
        <v>6609</v>
      </c>
      <c r="O371" s="186">
        <v>7921</v>
      </c>
      <c r="P371" s="116">
        <v>7505</v>
      </c>
      <c r="Q371" s="186">
        <v>7025</v>
      </c>
      <c r="R371" s="116">
        <v>1311</v>
      </c>
      <c r="S371" s="186">
        <v>1318</v>
      </c>
      <c r="T371" s="116">
        <v>4136</v>
      </c>
      <c r="U371" s="186">
        <v>3785</v>
      </c>
      <c r="V371" s="116">
        <v>5447</v>
      </c>
      <c r="W371" s="186">
        <v>5103</v>
      </c>
      <c r="X371" s="116">
        <v>10550</v>
      </c>
      <c r="Y371" s="116">
        <v>2629</v>
      </c>
      <c r="Z371" s="186">
        <v>7921</v>
      </c>
      <c r="AA371" s="38"/>
    </row>
    <row r="372" spans="1:27">
      <c r="A372" s="121">
        <v>9</v>
      </c>
      <c r="B372" s="57">
        <v>3</v>
      </c>
      <c r="C372" s="57">
        <v>4</v>
      </c>
      <c r="D372" s="120">
        <v>170008</v>
      </c>
      <c r="E372" s="57" t="s">
        <v>48</v>
      </c>
      <c r="F372" s="189">
        <v>12022</v>
      </c>
      <c r="G372" s="116">
        <v>1743</v>
      </c>
      <c r="H372" s="116">
        <v>1718</v>
      </c>
      <c r="I372" s="116">
        <v>2129</v>
      </c>
      <c r="J372" s="116">
        <v>2253</v>
      </c>
      <c r="K372" s="116">
        <v>2336</v>
      </c>
      <c r="L372" s="186">
        <v>1843</v>
      </c>
      <c r="M372" s="116">
        <v>3461</v>
      </c>
      <c r="N372" s="116">
        <v>5590</v>
      </c>
      <c r="O372" s="186">
        <v>6432</v>
      </c>
      <c r="P372" s="116">
        <v>6211</v>
      </c>
      <c r="Q372" s="186">
        <v>5811</v>
      </c>
      <c r="R372" s="116">
        <v>1077</v>
      </c>
      <c r="S372" s="186">
        <v>1052</v>
      </c>
      <c r="T372" s="116">
        <v>3339</v>
      </c>
      <c r="U372" s="186">
        <v>3093</v>
      </c>
      <c r="V372" s="116">
        <v>4416</v>
      </c>
      <c r="W372" s="186">
        <v>4145</v>
      </c>
      <c r="X372" s="116">
        <v>8561</v>
      </c>
      <c r="Y372" s="116">
        <v>2129</v>
      </c>
      <c r="Z372" s="186">
        <v>6432</v>
      </c>
      <c r="AA372" s="38"/>
    </row>
    <row r="373" spans="1:27">
      <c r="A373" s="121">
        <v>9</v>
      </c>
      <c r="B373" s="57">
        <v>3</v>
      </c>
      <c r="C373" s="57">
        <v>4</v>
      </c>
      <c r="D373" s="120">
        <v>162004</v>
      </c>
      <c r="E373" s="57" t="s">
        <v>40</v>
      </c>
      <c r="F373" s="189">
        <v>12439</v>
      </c>
      <c r="G373" s="116">
        <v>1733</v>
      </c>
      <c r="H373" s="116">
        <v>1711</v>
      </c>
      <c r="I373" s="116">
        <v>2228</v>
      </c>
      <c r="J373" s="116">
        <v>2321</v>
      </c>
      <c r="K373" s="116">
        <v>2471</v>
      </c>
      <c r="L373" s="186">
        <v>1975</v>
      </c>
      <c r="M373" s="116">
        <v>3444</v>
      </c>
      <c r="N373" s="116">
        <v>5672</v>
      </c>
      <c r="O373" s="186">
        <v>6767</v>
      </c>
      <c r="P373" s="116">
        <v>6451</v>
      </c>
      <c r="Q373" s="186">
        <v>5988</v>
      </c>
      <c r="R373" s="116">
        <v>1175</v>
      </c>
      <c r="S373" s="186">
        <v>1053</v>
      </c>
      <c r="T373" s="116">
        <v>3499</v>
      </c>
      <c r="U373" s="186">
        <v>3268</v>
      </c>
      <c r="V373" s="116">
        <v>4674</v>
      </c>
      <c r="W373" s="186">
        <v>4321</v>
      </c>
      <c r="X373" s="116">
        <v>8995</v>
      </c>
      <c r="Y373" s="116">
        <v>2228</v>
      </c>
      <c r="Z373" s="186">
        <v>6767</v>
      </c>
      <c r="AA373" s="38"/>
    </row>
    <row r="374" spans="1:27">
      <c r="A374" s="121">
        <v>9</v>
      </c>
      <c r="B374" s="57">
        <v>3</v>
      </c>
      <c r="C374" s="57">
        <v>4</v>
      </c>
      <c r="D374" s="120">
        <v>362024</v>
      </c>
      <c r="E374" s="57" t="s">
        <v>66</v>
      </c>
      <c r="F374" s="189">
        <v>10245</v>
      </c>
      <c r="G374" s="116">
        <v>1515</v>
      </c>
      <c r="H374" s="116">
        <v>1481</v>
      </c>
      <c r="I374" s="116">
        <v>1888</v>
      </c>
      <c r="J374" s="116">
        <v>1954</v>
      </c>
      <c r="K374" s="116">
        <v>1868</v>
      </c>
      <c r="L374" s="186">
        <v>1539</v>
      </c>
      <c r="M374" s="116">
        <v>2996</v>
      </c>
      <c r="N374" s="116">
        <v>4884</v>
      </c>
      <c r="O374" s="186">
        <v>5361</v>
      </c>
      <c r="P374" s="116">
        <v>5322</v>
      </c>
      <c r="Q374" s="186">
        <v>4923</v>
      </c>
      <c r="R374" s="116">
        <v>1003</v>
      </c>
      <c r="S374" s="186">
        <v>885</v>
      </c>
      <c r="T374" s="116">
        <v>2755</v>
      </c>
      <c r="U374" s="186">
        <v>2606</v>
      </c>
      <c r="V374" s="116">
        <v>3758</v>
      </c>
      <c r="W374" s="186">
        <v>3491</v>
      </c>
      <c r="X374" s="116">
        <v>7249</v>
      </c>
      <c r="Y374" s="116">
        <v>1888</v>
      </c>
      <c r="Z374" s="186">
        <v>5361</v>
      </c>
      <c r="AA374" s="38"/>
    </row>
    <row r="375" spans="1:27">
      <c r="A375" s="121">
        <v>9</v>
      </c>
      <c r="B375" s="57">
        <v>3</v>
      </c>
      <c r="C375" s="57">
        <v>4</v>
      </c>
      <c r="D375" s="120">
        <v>162008</v>
      </c>
      <c r="E375" s="57" t="s">
        <v>41</v>
      </c>
      <c r="F375" s="189">
        <v>12970</v>
      </c>
      <c r="G375" s="116">
        <v>1892</v>
      </c>
      <c r="H375" s="116">
        <v>1783</v>
      </c>
      <c r="I375" s="116">
        <v>2350</v>
      </c>
      <c r="J375" s="116">
        <v>2385</v>
      </c>
      <c r="K375" s="116">
        <v>2501</v>
      </c>
      <c r="L375" s="186">
        <v>2059</v>
      </c>
      <c r="M375" s="116">
        <v>3675</v>
      </c>
      <c r="N375" s="116">
        <v>6025</v>
      </c>
      <c r="O375" s="186">
        <v>6945</v>
      </c>
      <c r="P375" s="116">
        <v>6752</v>
      </c>
      <c r="Q375" s="186">
        <v>6218</v>
      </c>
      <c r="R375" s="116">
        <v>1187</v>
      </c>
      <c r="S375" s="186">
        <v>1163</v>
      </c>
      <c r="T375" s="116">
        <v>3687</v>
      </c>
      <c r="U375" s="186">
        <v>3258</v>
      </c>
      <c r="V375" s="116">
        <v>4874</v>
      </c>
      <c r="W375" s="186">
        <v>4421</v>
      </c>
      <c r="X375" s="116">
        <v>9295</v>
      </c>
      <c r="Y375" s="116">
        <v>2350</v>
      </c>
      <c r="Z375" s="186">
        <v>6945</v>
      </c>
      <c r="AA375" s="38"/>
    </row>
    <row r="376" spans="1:27">
      <c r="A376" s="121">
        <v>9</v>
      </c>
      <c r="B376" s="57">
        <v>3</v>
      </c>
      <c r="C376" s="57">
        <v>4</v>
      </c>
      <c r="D376" s="120">
        <v>754008</v>
      </c>
      <c r="E376" s="57" t="s">
        <v>121</v>
      </c>
      <c r="F376" s="189">
        <v>21113</v>
      </c>
      <c r="G376" s="116">
        <v>3169</v>
      </c>
      <c r="H376" s="116">
        <v>3057</v>
      </c>
      <c r="I376" s="116">
        <v>3758</v>
      </c>
      <c r="J376" s="116">
        <v>3766</v>
      </c>
      <c r="K376" s="116">
        <v>4059</v>
      </c>
      <c r="L376" s="186">
        <v>3304</v>
      </c>
      <c r="M376" s="116">
        <v>6226</v>
      </c>
      <c r="N376" s="116">
        <v>9984</v>
      </c>
      <c r="O376" s="186">
        <v>11129</v>
      </c>
      <c r="P376" s="116">
        <v>10927</v>
      </c>
      <c r="Q376" s="186">
        <v>10186</v>
      </c>
      <c r="R376" s="116">
        <v>1879</v>
      </c>
      <c r="S376" s="186">
        <v>1879</v>
      </c>
      <c r="T376" s="116">
        <v>5840</v>
      </c>
      <c r="U376" s="186">
        <v>5289</v>
      </c>
      <c r="V376" s="116">
        <v>7719</v>
      </c>
      <c r="W376" s="186">
        <v>7168</v>
      </c>
      <c r="X376" s="116">
        <v>14887</v>
      </c>
      <c r="Y376" s="116">
        <v>3758</v>
      </c>
      <c r="Z376" s="186">
        <v>11129</v>
      </c>
      <c r="AA376" s="38"/>
    </row>
    <row r="377" spans="1:27">
      <c r="A377" s="121">
        <v>9</v>
      </c>
      <c r="B377" s="57">
        <v>3</v>
      </c>
      <c r="C377" s="57">
        <v>4</v>
      </c>
      <c r="D377" s="120">
        <v>954016</v>
      </c>
      <c r="E377" s="57" t="s">
        <v>140</v>
      </c>
      <c r="F377" s="189">
        <v>9667</v>
      </c>
      <c r="G377" s="116">
        <v>1413</v>
      </c>
      <c r="H377" s="116">
        <v>1437</v>
      </c>
      <c r="I377" s="116">
        <v>1734</v>
      </c>
      <c r="J377" s="116">
        <v>1737</v>
      </c>
      <c r="K377" s="116">
        <v>1826</v>
      </c>
      <c r="L377" s="186">
        <v>1520</v>
      </c>
      <c r="M377" s="116">
        <v>2850</v>
      </c>
      <c r="N377" s="116">
        <v>4584</v>
      </c>
      <c r="O377" s="186">
        <v>5083</v>
      </c>
      <c r="P377" s="116">
        <v>5075</v>
      </c>
      <c r="Q377" s="186">
        <v>4592</v>
      </c>
      <c r="R377" s="116">
        <v>909</v>
      </c>
      <c r="S377" s="186">
        <v>825</v>
      </c>
      <c r="T377" s="116">
        <v>2635</v>
      </c>
      <c r="U377" s="186">
        <v>2448</v>
      </c>
      <c r="V377" s="116">
        <v>3544</v>
      </c>
      <c r="W377" s="186">
        <v>3273</v>
      </c>
      <c r="X377" s="116">
        <v>6817</v>
      </c>
      <c r="Y377" s="116">
        <v>1734</v>
      </c>
      <c r="Z377" s="186">
        <v>5083</v>
      </c>
      <c r="AA377" s="38"/>
    </row>
    <row r="378" spans="1:27">
      <c r="A378" s="121">
        <v>9</v>
      </c>
      <c r="B378" s="57">
        <v>3</v>
      </c>
      <c r="C378" s="57">
        <v>4</v>
      </c>
      <c r="D378" s="120">
        <v>158016</v>
      </c>
      <c r="E378" s="57" t="s">
        <v>33</v>
      </c>
      <c r="F378" s="189">
        <v>9944</v>
      </c>
      <c r="G378" s="116">
        <v>1551</v>
      </c>
      <c r="H378" s="116">
        <v>1411</v>
      </c>
      <c r="I378" s="116">
        <v>1831</v>
      </c>
      <c r="J378" s="116">
        <v>1763</v>
      </c>
      <c r="K378" s="116">
        <v>1876</v>
      </c>
      <c r="L378" s="186">
        <v>1512</v>
      </c>
      <c r="M378" s="116">
        <v>2962</v>
      </c>
      <c r="N378" s="116">
        <v>4793</v>
      </c>
      <c r="O378" s="186">
        <v>5151</v>
      </c>
      <c r="P378" s="116">
        <v>5198</v>
      </c>
      <c r="Q378" s="186">
        <v>4746</v>
      </c>
      <c r="R378" s="116">
        <v>960</v>
      </c>
      <c r="S378" s="186">
        <v>871</v>
      </c>
      <c r="T378" s="116">
        <v>2760</v>
      </c>
      <c r="U378" s="186">
        <v>2391</v>
      </c>
      <c r="V378" s="116">
        <v>3720</v>
      </c>
      <c r="W378" s="186">
        <v>3262</v>
      </c>
      <c r="X378" s="116">
        <v>6982</v>
      </c>
      <c r="Y378" s="116">
        <v>1831</v>
      </c>
      <c r="Z378" s="186">
        <v>5151</v>
      </c>
      <c r="AA378" s="38"/>
    </row>
    <row r="379" spans="1:27">
      <c r="A379" s="121">
        <v>9</v>
      </c>
      <c r="B379" s="57">
        <v>3</v>
      </c>
      <c r="C379" s="57">
        <v>4</v>
      </c>
      <c r="D379" s="120">
        <v>362028</v>
      </c>
      <c r="E379" s="57" t="s">
        <v>67</v>
      </c>
      <c r="F379" s="189">
        <v>12183</v>
      </c>
      <c r="G379" s="116">
        <v>1861</v>
      </c>
      <c r="H379" s="116">
        <v>1837</v>
      </c>
      <c r="I379" s="116">
        <v>2270</v>
      </c>
      <c r="J379" s="116">
        <v>2199</v>
      </c>
      <c r="K379" s="116">
        <v>2116</v>
      </c>
      <c r="L379" s="186">
        <v>1900</v>
      </c>
      <c r="M379" s="116">
        <v>3698</v>
      </c>
      <c r="N379" s="116">
        <v>5968</v>
      </c>
      <c r="O379" s="186">
        <v>6215</v>
      </c>
      <c r="P379" s="116">
        <v>6234</v>
      </c>
      <c r="Q379" s="186">
        <v>5949</v>
      </c>
      <c r="R379" s="116">
        <v>1151</v>
      </c>
      <c r="S379" s="186">
        <v>1119</v>
      </c>
      <c r="T379" s="116">
        <v>3210</v>
      </c>
      <c r="U379" s="186">
        <v>3005</v>
      </c>
      <c r="V379" s="116">
        <v>4361</v>
      </c>
      <c r="W379" s="186">
        <v>4124</v>
      </c>
      <c r="X379" s="116">
        <v>8485</v>
      </c>
      <c r="Y379" s="116">
        <v>2270</v>
      </c>
      <c r="Z379" s="186">
        <v>6215</v>
      </c>
      <c r="AA379" s="38"/>
    </row>
    <row r="380" spans="1:27">
      <c r="A380" s="121">
        <v>9</v>
      </c>
      <c r="B380" s="57">
        <v>3</v>
      </c>
      <c r="C380" s="57">
        <v>4</v>
      </c>
      <c r="D380" s="120">
        <v>974028</v>
      </c>
      <c r="E380" s="57" t="s">
        <v>157</v>
      </c>
      <c r="F380" s="189">
        <v>13732</v>
      </c>
      <c r="G380" s="116">
        <v>2036</v>
      </c>
      <c r="H380" s="116">
        <v>1890</v>
      </c>
      <c r="I380" s="116">
        <v>2406</v>
      </c>
      <c r="J380" s="116">
        <v>2486</v>
      </c>
      <c r="K380" s="116">
        <v>2716</v>
      </c>
      <c r="L380" s="186">
        <v>2198</v>
      </c>
      <c r="M380" s="116">
        <v>3926</v>
      </c>
      <c r="N380" s="116">
        <v>6332</v>
      </c>
      <c r="O380" s="186">
        <v>7400</v>
      </c>
      <c r="P380" s="116">
        <v>7275</v>
      </c>
      <c r="Q380" s="186">
        <v>6457</v>
      </c>
      <c r="R380" s="116">
        <v>1234</v>
      </c>
      <c r="S380" s="186">
        <v>1172</v>
      </c>
      <c r="T380" s="116">
        <v>4043</v>
      </c>
      <c r="U380" s="186">
        <v>3357</v>
      </c>
      <c r="V380" s="116">
        <v>5277</v>
      </c>
      <c r="W380" s="186">
        <v>4529</v>
      </c>
      <c r="X380" s="116">
        <v>9806</v>
      </c>
      <c r="Y380" s="116">
        <v>2406</v>
      </c>
      <c r="Z380" s="186">
        <v>7400</v>
      </c>
      <c r="AA380" s="38"/>
    </row>
    <row r="381" spans="1:27">
      <c r="A381" s="121">
        <v>9</v>
      </c>
      <c r="B381" s="57">
        <v>3</v>
      </c>
      <c r="C381" s="57">
        <v>4</v>
      </c>
      <c r="D381" s="120">
        <v>962040</v>
      </c>
      <c r="E381" s="57" t="s">
        <v>153</v>
      </c>
      <c r="F381" s="189">
        <v>10071</v>
      </c>
      <c r="G381" s="116">
        <v>1319</v>
      </c>
      <c r="H381" s="116">
        <v>1291</v>
      </c>
      <c r="I381" s="116">
        <v>1749</v>
      </c>
      <c r="J381" s="116">
        <v>1898</v>
      </c>
      <c r="K381" s="116">
        <v>2110</v>
      </c>
      <c r="L381" s="186">
        <v>1704</v>
      </c>
      <c r="M381" s="116">
        <v>2610</v>
      </c>
      <c r="N381" s="116">
        <v>4359</v>
      </c>
      <c r="O381" s="186">
        <v>5712</v>
      </c>
      <c r="P381" s="116">
        <v>5125</v>
      </c>
      <c r="Q381" s="186">
        <v>4946</v>
      </c>
      <c r="R381" s="116">
        <v>905</v>
      </c>
      <c r="S381" s="186">
        <v>844</v>
      </c>
      <c r="T381" s="116">
        <v>2927</v>
      </c>
      <c r="U381" s="186">
        <v>2785</v>
      </c>
      <c r="V381" s="116">
        <v>3832</v>
      </c>
      <c r="W381" s="186">
        <v>3629</v>
      </c>
      <c r="X381" s="116">
        <v>7461</v>
      </c>
      <c r="Y381" s="116">
        <v>1749</v>
      </c>
      <c r="Z381" s="186">
        <v>5712</v>
      </c>
      <c r="AA381" s="38"/>
    </row>
    <row r="382" spans="1:27">
      <c r="A382" s="121">
        <v>9</v>
      </c>
      <c r="B382" s="57">
        <v>3</v>
      </c>
      <c r="C382" s="57">
        <v>4</v>
      </c>
      <c r="D382" s="120">
        <v>158028</v>
      </c>
      <c r="E382" s="57" t="s">
        <v>37</v>
      </c>
      <c r="F382" s="189">
        <v>16799</v>
      </c>
      <c r="G382" s="116">
        <v>2348</v>
      </c>
      <c r="H382" s="116">
        <v>2351</v>
      </c>
      <c r="I382" s="116">
        <v>3025</v>
      </c>
      <c r="J382" s="116">
        <v>3197</v>
      </c>
      <c r="K382" s="116">
        <v>3334</v>
      </c>
      <c r="L382" s="186">
        <v>2544</v>
      </c>
      <c r="M382" s="116">
        <v>4699</v>
      </c>
      <c r="N382" s="116">
        <v>7724</v>
      </c>
      <c r="O382" s="186">
        <v>9075</v>
      </c>
      <c r="P382" s="116">
        <v>8522</v>
      </c>
      <c r="Q382" s="186">
        <v>8277</v>
      </c>
      <c r="R382" s="116">
        <v>1521</v>
      </c>
      <c r="S382" s="186">
        <v>1504</v>
      </c>
      <c r="T382" s="116">
        <v>4627</v>
      </c>
      <c r="U382" s="186">
        <v>4448</v>
      </c>
      <c r="V382" s="116">
        <v>6148</v>
      </c>
      <c r="W382" s="186">
        <v>5952</v>
      </c>
      <c r="X382" s="116">
        <v>12100</v>
      </c>
      <c r="Y382" s="116">
        <v>3025</v>
      </c>
      <c r="Z382" s="186">
        <v>9075</v>
      </c>
      <c r="AA382" s="38"/>
    </row>
    <row r="383" spans="1:27">
      <c r="A383" s="121">
        <v>9</v>
      </c>
      <c r="B383" s="57">
        <v>3</v>
      </c>
      <c r="C383" s="57">
        <v>4</v>
      </c>
      <c r="D383" s="120">
        <v>566076</v>
      </c>
      <c r="E383" s="57" t="s">
        <v>117</v>
      </c>
      <c r="F383" s="189">
        <v>15956</v>
      </c>
      <c r="G383" s="116">
        <v>2337</v>
      </c>
      <c r="H383" s="116">
        <v>2188</v>
      </c>
      <c r="I383" s="116">
        <v>2867</v>
      </c>
      <c r="J383" s="116">
        <v>2876</v>
      </c>
      <c r="K383" s="116">
        <v>3016</v>
      </c>
      <c r="L383" s="186">
        <v>2672</v>
      </c>
      <c r="M383" s="116">
        <v>4525</v>
      </c>
      <c r="N383" s="116">
        <v>7392</v>
      </c>
      <c r="O383" s="186">
        <v>8564</v>
      </c>
      <c r="P383" s="116">
        <v>8276</v>
      </c>
      <c r="Q383" s="186">
        <v>7680</v>
      </c>
      <c r="R383" s="116">
        <v>1493</v>
      </c>
      <c r="S383" s="186">
        <v>1374</v>
      </c>
      <c r="T383" s="116">
        <v>4452</v>
      </c>
      <c r="U383" s="186">
        <v>4112</v>
      </c>
      <c r="V383" s="116">
        <v>5945</v>
      </c>
      <c r="W383" s="186">
        <v>5486</v>
      </c>
      <c r="X383" s="116">
        <v>11431</v>
      </c>
      <c r="Y383" s="116">
        <v>2867</v>
      </c>
      <c r="Z383" s="186">
        <v>8564</v>
      </c>
      <c r="AA383" s="38"/>
    </row>
    <row r="384" spans="1:27">
      <c r="A384" s="121">
        <v>9</v>
      </c>
      <c r="B384" s="57">
        <v>3</v>
      </c>
      <c r="C384" s="57">
        <v>4</v>
      </c>
      <c r="D384" s="120">
        <v>382056</v>
      </c>
      <c r="E384" s="57" t="s">
        <v>92</v>
      </c>
      <c r="F384" s="189">
        <v>11572</v>
      </c>
      <c r="G384" s="116">
        <v>1671</v>
      </c>
      <c r="H384" s="116">
        <v>1651</v>
      </c>
      <c r="I384" s="116">
        <v>2080</v>
      </c>
      <c r="J384" s="116">
        <v>2154</v>
      </c>
      <c r="K384" s="116">
        <v>2152</v>
      </c>
      <c r="L384" s="186">
        <v>1864</v>
      </c>
      <c r="M384" s="116">
        <v>3322</v>
      </c>
      <c r="N384" s="116">
        <v>5402</v>
      </c>
      <c r="O384" s="186">
        <v>6170</v>
      </c>
      <c r="P384" s="116">
        <v>6119</v>
      </c>
      <c r="Q384" s="186">
        <v>5453</v>
      </c>
      <c r="R384" s="116">
        <v>1107</v>
      </c>
      <c r="S384" s="186">
        <v>973</v>
      </c>
      <c r="T384" s="116">
        <v>3256</v>
      </c>
      <c r="U384" s="186">
        <v>2914</v>
      </c>
      <c r="V384" s="116">
        <v>4363</v>
      </c>
      <c r="W384" s="186">
        <v>3887</v>
      </c>
      <c r="X384" s="116">
        <v>8250</v>
      </c>
      <c r="Y384" s="116">
        <v>2080</v>
      </c>
      <c r="Z384" s="186">
        <v>6170</v>
      </c>
      <c r="AA384" s="38"/>
    </row>
    <row r="385" spans="1:27">
      <c r="A385" s="121">
        <v>9</v>
      </c>
      <c r="B385" s="57">
        <v>3</v>
      </c>
      <c r="C385" s="57">
        <v>4</v>
      </c>
      <c r="D385" s="120">
        <v>158032</v>
      </c>
      <c r="E385" s="57" t="s">
        <v>38</v>
      </c>
      <c r="F385" s="189">
        <v>16745</v>
      </c>
      <c r="G385" s="116">
        <v>2378</v>
      </c>
      <c r="H385" s="116">
        <v>2261</v>
      </c>
      <c r="I385" s="116">
        <v>2992</v>
      </c>
      <c r="J385" s="116">
        <v>3184</v>
      </c>
      <c r="K385" s="116">
        <v>3320</v>
      </c>
      <c r="L385" s="186">
        <v>2610</v>
      </c>
      <c r="M385" s="116">
        <v>4639</v>
      </c>
      <c r="N385" s="116">
        <v>7631</v>
      </c>
      <c r="O385" s="186">
        <v>9114</v>
      </c>
      <c r="P385" s="116">
        <v>8750</v>
      </c>
      <c r="Q385" s="186">
        <v>7995</v>
      </c>
      <c r="R385" s="116">
        <v>1510</v>
      </c>
      <c r="S385" s="186">
        <v>1482</v>
      </c>
      <c r="T385" s="116">
        <v>4868</v>
      </c>
      <c r="U385" s="186">
        <v>4246</v>
      </c>
      <c r="V385" s="116">
        <v>6378</v>
      </c>
      <c r="W385" s="186">
        <v>5728</v>
      </c>
      <c r="X385" s="116">
        <v>12106</v>
      </c>
      <c r="Y385" s="116">
        <v>2992</v>
      </c>
      <c r="Z385" s="186">
        <v>9114</v>
      </c>
    </row>
    <row r="386" spans="1:27">
      <c r="A386" s="125"/>
      <c r="B386" s="126"/>
      <c r="C386" s="126"/>
      <c r="D386" s="126"/>
      <c r="E386" s="112" t="s">
        <v>218</v>
      </c>
      <c r="F386" s="185">
        <v>236488</v>
      </c>
      <c r="G386" s="182">
        <v>33979</v>
      </c>
      <c r="H386" s="113">
        <v>32958</v>
      </c>
      <c r="I386" s="113">
        <v>42500</v>
      </c>
      <c r="J386" s="113">
        <v>43715</v>
      </c>
      <c r="K386" s="113">
        <v>46126</v>
      </c>
      <c r="L386" s="185">
        <v>37210</v>
      </c>
      <c r="M386" s="182">
        <v>66937</v>
      </c>
      <c r="N386" s="113">
        <v>109437</v>
      </c>
      <c r="O386" s="185">
        <v>127051</v>
      </c>
      <c r="P386" s="182">
        <v>122657</v>
      </c>
      <c r="Q386" s="185">
        <v>113831</v>
      </c>
      <c r="R386" s="182">
        <v>21802</v>
      </c>
      <c r="S386" s="185">
        <v>20698</v>
      </c>
      <c r="T386" s="182">
        <v>66483</v>
      </c>
      <c r="U386" s="185">
        <v>60568</v>
      </c>
      <c r="V386" s="182">
        <v>88285</v>
      </c>
      <c r="W386" s="185">
        <v>81266</v>
      </c>
      <c r="X386" s="182">
        <v>169551</v>
      </c>
      <c r="Y386" s="115">
        <v>42500</v>
      </c>
      <c r="Z386" s="113">
        <v>127051</v>
      </c>
    </row>
    <row r="387" spans="1:27">
      <c r="A387" s="121">
        <v>10</v>
      </c>
      <c r="B387" s="57">
        <v>4</v>
      </c>
      <c r="C387" s="57">
        <v>4</v>
      </c>
      <c r="D387" s="120">
        <v>566028</v>
      </c>
      <c r="E387" s="57" t="s">
        <v>116</v>
      </c>
      <c r="F387" s="189">
        <v>11347</v>
      </c>
      <c r="G387" s="116">
        <v>1605</v>
      </c>
      <c r="H387" s="116">
        <v>1494</v>
      </c>
      <c r="I387" s="116">
        <v>1974</v>
      </c>
      <c r="J387" s="116">
        <v>2060</v>
      </c>
      <c r="K387" s="116">
        <v>2349</v>
      </c>
      <c r="L387" s="186">
        <v>1865</v>
      </c>
      <c r="M387" s="116">
        <v>3099</v>
      </c>
      <c r="N387" s="116">
        <v>5073</v>
      </c>
      <c r="O387" s="186">
        <v>6274</v>
      </c>
      <c r="P387" s="116">
        <v>5895</v>
      </c>
      <c r="Q387" s="186">
        <v>5452</v>
      </c>
      <c r="R387" s="116">
        <v>1022</v>
      </c>
      <c r="S387" s="186">
        <v>952</v>
      </c>
      <c r="T387" s="116">
        <v>3275</v>
      </c>
      <c r="U387" s="186">
        <v>2999</v>
      </c>
      <c r="V387" s="116">
        <v>4297</v>
      </c>
      <c r="W387" s="186">
        <v>3951</v>
      </c>
      <c r="X387" s="116">
        <v>8248</v>
      </c>
      <c r="Y387" s="116">
        <v>1974</v>
      </c>
      <c r="Z387" s="186">
        <v>6274</v>
      </c>
    </row>
    <row r="388" spans="1:27">
      <c r="A388" s="121">
        <v>10</v>
      </c>
      <c r="B388" s="57">
        <v>4</v>
      </c>
      <c r="C388" s="57">
        <v>4</v>
      </c>
      <c r="D388" s="120">
        <v>158020</v>
      </c>
      <c r="E388" s="57" t="s">
        <v>34</v>
      </c>
      <c r="F388" s="189">
        <v>11337</v>
      </c>
      <c r="G388" s="116">
        <v>1638</v>
      </c>
      <c r="H388" s="116">
        <v>1628</v>
      </c>
      <c r="I388" s="116">
        <v>2080</v>
      </c>
      <c r="J388" s="116">
        <v>2131</v>
      </c>
      <c r="K388" s="116">
        <v>2143</v>
      </c>
      <c r="L388" s="186">
        <v>1717</v>
      </c>
      <c r="M388" s="116">
        <v>3266</v>
      </c>
      <c r="N388" s="116">
        <v>5346</v>
      </c>
      <c r="O388" s="186">
        <v>5991</v>
      </c>
      <c r="P388" s="116">
        <v>5750</v>
      </c>
      <c r="Q388" s="186">
        <v>5587</v>
      </c>
      <c r="R388" s="116">
        <v>1094</v>
      </c>
      <c r="S388" s="186">
        <v>986</v>
      </c>
      <c r="T388" s="116">
        <v>3015</v>
      </c>
      <c r="U388" s="186">
        <v>2976</v>
      </c>
      <c r="V388" s="116">
        <v>4109</v>
      </c>
      <c r="W388" s="186">
        <v>3962</v>
      </c>
      <c r="X388" s="116">
        <v>8071</v>
      </c>
      <c r="Y388" s="116">
        <v>2080</v>
      </c>
      <c r="Z388" s="186">
        <v>5991</v>
      </c>
    </row>
    <row r="389" spans="1:27">
      <c r="A389" s="121">
        <v>10</v>
      </c>
      <c r="B389" s="57">
        <v>4</v>
      </c>
      <c r="C389" s="57">
        <v>4</v>
      </c>
      <c r="D389" s="120">
        <v>162022</v>
      </c>
      <c r="E389" s="57" t="s">
        <v>43</v>
      </c>
      <c r="F389" s="189">
        <v>11199</v>
      </c>
      <c r="G389" s="116">
        <v>1603</v>
      </c>
      <c r="H389" s="116">
        <v>1617</v>
      </c>
      <c r="I389" s="116">
        <v>2147</v>
      </c>
      <c r="J389" s="116">
        <v>2181</v>
      </c>
      <c r="K389" s="116">
        <v>2184</v>
      </c>
      <c r="L389" s="186">
        <v>1467</v>
      </c>
      <c r="M389" s="116">
        <v>3220</v>
      </c>
      <c r="N389" s="116">
        <v>5367</v>
      </c>
      <c r="O389" s="186">
        <v>5832</v>
      </c>
      <c r="P389" s="116">
        <v>5674</v>
      </c>
      <c r="Q389" s="186">
        <v>5525</v>
      </c>
      <c r="R389" s="116">
        <v>1095</v>
      </c>
      <c r="S389" s="186">
        <v>1052</v>
      </c>
      <c r="T389" s="116">
        <v>2939</v>
      </c>
      <c r="U389" s="186">
        <v>2893</v>
      </c>
      <c r="V389" s="116">
        <v>4034</v>
      </c>
      <c r="W389" s="186">
        <v>3945</v>
      </c>
      <c r="X389" s="116">
        <v>7979</v>
      </c>
      <c r="Y389" s="116">
        <v>2147</v>
      </c>
      <c r="Z389" s="186">
        <v>5832</v>
      </c>
    </row>
    <row r="390" spans="1:27">
      <c r="A390" s="121">
        <v>10</v>
      </c>
      <c r="B390" s="57">
        <v>4</v>
      </c>
      <c r="C390" s="57">
        <v>4</v>
      </c>
      <c r="D390" s="120">
        <v>362036</v>
      </c>
      <c r="E390" s="57" t="s">
        <v>69</v>
      </c>
      <c r="F390" s="189">
        <v>10845</v>
      </c>
      <c r="G390" s="116">
        <v>1538</v>
      </c>
      <c r="H390" s="116">
        <v>1478</v>
      </c>
      <c r="I390" s="116">
        <v>2011</v>
      </c>
      <c r="J390" s="116">
        <v>2017</v>
      </c>
      <c r="K390" s="116">
        <v>2176</v>
      </c>
      <c r="L390" s="186">
        <v>1625</v>
      </c>
      <c r="M390" s="116">
        <v>3016</v>
      </c>
      <c r="N390" s="116">
        <v>5027</v>
      </c>
      <c r="O390" s="186">
        <v>5818</v>
      </c>
      <c r="P390" s="116">
        <v>5647</v>
      </c>
      <c r="Q390" s="186">
        <v>5198</v>
      </c>
      <c r="R390" s="116">
        <v>1023</v>
      </c>
      <c r="S390" s="186">
        <v>988</v>
      </c>
      <c r="T390" s="116">
        <v>3031</v>
      </c>
      <c r="U390" s="186">
        <v>2787</v>
      </c>
      <c r="V390" s="116">
        <v>4054</v>
      </c>
      <c r="W390" s="186">
        <v>3775</v>
      </c>
      <c r="X390" s="116">
        <v>7829</v>
      </c>
      <c r="Y390" s="116">
        <v>2011</v>
      </c>
      <c r="Z390" s="186">
        <v>5818</v>
      </c>
    </row>
    <row r="391" spans="1:27">
      <c r="A391" s="121">
        <v>10</v>
      </c>
      <c r="B391" s="57">
        <v>4</v>
      </c>
      <c r="C391" s="57">
        <v>4</v>
      </c>
      <c r="D391" s="120">
        <v>166036</v>
      </c>
      <c r="E391" s="57" t="s">
        <v>47</v>
      </c>
      <c r="F391" s="189">
        <v>9886</v>
      </c>
      <c r="G391" s="116">
        <v>1300</v>
      </c>
      <c r="H391" s="116">
        <v>1318</v>
      </c>
      <c r="I391" s="116">
        <v>1752</v>
      </c>
      <c r="J391" s="116">
        <v>1827</v>
      </c>
      <c r="K391" s="116">
        <v>2128</v>
      </c>
      <c r="L391" s="186">
        <v>1561</v>
      </c>
      <c r="M391" s="116">
        <v>2618</v>
      </c>
      <c r="N391" s="116">
        <v>4370</v>
      </c>
      <c r="O391" s="186">
        <v>5516</v>
      </c>
      <c r="P391" s="116">
        <v>4997</v>
      </c>
      <c r="Q391" s="186">
        <v>4889</v>
      </c>
      <c r="R391" s="116">
        <v>892</v>
      </c>
      <c r="S391" s="186">
        <v>860</v>
      </c>
      <c r="T391" s="116">
        <v>2746</v>
      </c>
      <c r="U391" s="186">
        <v>2770</v>
      </c>
      <c r="V391" s="116">
        <v>3638</v>
      </c>
      <c r="W391" s="186">
        <v>3630</v>
      </c>
      <c r="X391" s="116">
        <v>7268</v>
      </c>
      <c r="Y391" s="116">
        <v>1752</v>
      </c>
      <c r="Z391" s="186">
        <v>5516</v>
      </c>
    </row>
    <row r="392" spans="1:27">
      <c r="A392" s="125"/>
      <c r="B392" s="126"/>
      <c r="C392" s="126"/>
      <c r="D392" s="126"/>
      <c r="E392" s="112" t="s">
        <v>288</v>
      </c>
      <c r="F392" s="185">
        <v>54614</v>
      </c>
      <c r="G392" s="182">
        <v>7684</v>
      </c>
      <c r="H392" s="113">
        <v>7535</v>
      </c>
      <c r="I392" s="113">
        <v>9964</v>
      </c>
      <c r="J392" s="113">
        <v>10216</v>
      </c>
      <c r="K392" s="113">
        <v>10980</v>
      </c>
      <c r="L392" s="185">
        <v>8235</v>
      </c>
      <c r="M392" s="182">
        <v>15219</v>
      </c>
      <c r="N392" s="113">
        <v>25183</v>
      </c>
      <c r="O392" s="185">
        <v>29431</v>
      </c>
      <c r="P392" s="182">
        <v>27963</v>
      </c>
      <c r="Q392" s="185">
        <v>26651</v>
      </c>
      <c r="R392" s="182">
        <v>5126</v>
      </c>
      <c r="S392" s="185">
        <v>4838</v>
      </c>
      <c r="T392" s="182">
        <v>15006</v>
      </c>
      <c r="U392" s="185">
        <v>14425</v>
      </c>
      <c r="V392" s="182">
        <v>20132</v>
      </c>
      <c r="W392" s="185">
        <v>19263</v>
      </c>
      <c r="X392" s="182">
        <v>39395</v>
      </c>
      <c r="Y392" s="115">
        <v>9964</v>
      </c>
      <c r="Z392" s="113">
        <v>29431</v>
      </c>
      <c r="AA392" s="38"/>
    </row>
    <row r="393" spans="1:27">
      <c r="A393" s="57"/>
      <c r="B393" s="57"/>
      <c r="C393" s="57"/>
      <c r="D393" s="57"/>
      <c r="E393" s="44" t="s">
        <v>179</v>
      </c>
      <c r="F393" s="344">
        <v>3581153</v>
      </c>
      <c r="G393" s="224">
        <v>521540</v>
      </c>
      <c r="H393" s="224">
        <v>495276</v>
      </c>
      <c r="I393" s="224">
        <v>634872</v>
      </c>
      <c r="J393" s="224">
        <v>653161</v>
      </c>
      <c r="K393" s="224">
        <v>690447</v>
      </c>
      <c r="L393" s="345">
        <v>585857</v>
      </c>
      <c r="M393" s="224">
        <v>1016816</v>
      </c>
      <c r="N393" s="224">
        <v>1651688</v>
      </c>
      <c r="O393" s="345">
        <v>1929465</v>
      </c>
      <c r="P393" s="224">
        <v>1850243</v>
      </c>
      <c r="Q393" s="345">
        <v>1730910</v>
      </c>
      <c r="R393" s="224">
        <v>326614</v>
      </c>
      <c r="S393" s="345">
        <v>308258</v>
      </c>
      <c r="T393" s="224">
        <v>1000430</v>
      </c>
      <c r="U393" s="345">
        <v>929035</v>
      </c>
      <c r="V393" s="224">
        <v>1327044</v>
      </c>
      <c r="W393" s="345">
        <v>1237293</v>
      </c>
      <c r="X393" s="224">
        <v>2564337</v>
      </c>
      <c r="Y393" s="224">
        <v>634872</v>
      </c>
      <c r="Z393" s="345">
        <v>1929465</v>
      </c>
      <c r="AA393" s="38"/>
    </row>
    <row r="394" spans="1:27">
      <c r="A394" s="57"/>
      <c r="B394" s="57"/>
      <c r="C394" s="57"/>
      <c r="D394" s="57"/>
      <c r="E394" s="11" t="s">
        <v>200</v>
      </c>
      <c r="F394" s="344">
        <v>1911407</v>
      </c>
      <c r="G394" s="224">
        <v>283540</v>
      </c>
      <c r="H394" s="224">
        <v>268493</v>
      </c>
      <c r="I394" s="224">
        <v>342630</v>
      </c>
      <c r="J394" s="224">
        <v>348675</v>
      </c>
      <c r="K394" s="224">
        <v>361373</v>
      </c>
      <c r="L394" s="345">
        <v>306696</v>
      </c>
      <c r="M394" s="224">
        <v>552033</v>
      </c>
      <c r="N394" s="224">
        <v>894663</v>
      </c>
      <c r="O394" s="345">
        <v>1016744</v>
      </c>
      <c r="P394" s="224">
        <v>987394</v>
      </c>
      <c r="Q394" s="345">
        <v>924013</v>
      </c>
      <c r="R394" s="224">
        <v>176222</v>
      </c>
      <c r="S394" s="345">
        <v>166408</v>
      </c>
      <c r="T394" s="224">
        <v>526808</v>
      </c>
      <c r="U394" s="345">
        <v>489936</v>
      </c>
      <c r="V394" s="224">
        <v>703030</v>
      </c>
      <c r="W394" s="345">
        <v>656344</v>
      </c>
      <c r="X394" s="224">
        <v>1359374</v>
      </c>
      <c r="Y394" s="224">
        <v>342630</v>
      </c>
      <c r="Z394" s="345">
        <v>1016744</v>
      </c>
      <c r="AA394" s="38"/>
    </row>
    <row r="395" spans="1:27">
      <c r="A395" s="57"/>
      <c r="B395" s="57"/>
      <c r="C395" s="57"/>
      <c r="D395" s="57"/>
      <c r="E395" s="12" t="s">
        <v>201</v>
      </c>
      <c r="F395" s="344">
        <v>1669746</v>
      </c>
      <c r="G395" s="224">
        <v>238000</v>
      </c>
      <c r="H395" s="224">
        <v>226783</v>
      </c>
      <c r="I395" s="224">
        <v>292242</v>
      </c>
      <c r="J395" s="224">
        <v>304486</v>
      </c>
      <c r="K395" s="224">
        <v>329074</v>
      </c>
      <c r="L395" s="345">
        <v>279161</v>
      </c>
      <c r="M395" s="224">
        <v>464783</v>
      </c>
      <c r="N395" s="224">
        <v>757025</v>
      </c>
      <c r="O395" s="345">
        <v>912721</v>
      </c>
      <c r="P395" s="224">
        <v>862849</v>
      </c>
      <c r="Q395" s="345">
        <v>806897</v>
      </c>
      <c r="R395" s="224">
        <v>150392</v>
      </c>
      <c r="S395" s="345">
        <v>141850</v>
      </c>
      <c r="T395" s="224">
        <v>473622</v>
      </c>
      <c r="U395" s="345">
        <v>439099</v>
      </c>
      <c r="V395" s="224">
        <v>624014</v>
      </c>
      <c r="W395" s="345">
        <v>580949</v>
      </c>
      <c r="X395" s="224">
        <v>1204963</v>
      </c>
      <c r="Y395" s="224">
        <v>292242</v>
      </c>
      <c r="Z395" s="345">
        <v>912721</v>
      </c>
      <c r="AA395" s="38"/>
    </row>
    <row r="396" spans="1:27">
      <c r="F396" s="22"/>
      <c r="G396" s="22"/>
      <c r="H396" s="22"/>
      <c r="I396" s="22"/>
      <c r="J396" s="22"/>
      <c r="K396" s="22"/>
      <c r="L396" s="22"/>
      <c r="M396" s="22"/>
      <c r="N396" s="22"/>
      <c r="O396" s="22"/>
      <c r="P396" s="22"/>
      <c r="Q396" s="22"/>
      <c r="R396" s="22"/>
      <c r="S396" s="22"/>
      <c r="T396" s="22"/>
      <c r="U396" s="22"/>
      <c r="V396" s="22"/>
      <c r="W396" s="22"/>
      <c r="X396" s="22"/>
      <c r="Y396" s="22"/>
      <c r="Z396" s="22"/>
    </row>
    <row r="397" spans="1:27">
      <c r="A397" s="169" t="s">
        <v>298</v>
      </c>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7">
      <c r="D398" s="35">
        <v>5111000</v>
      </c>
      <c r="E398" s="35" t="s">
        <v>15</v>
      </c>
      <c r="F398" s="258">
        <v>115592</v>
      </c>
      <c r="G398" s="22">
        <v>19542</v>
      </c>
      <c r="H398" s="22">
        <v>17690</v>
      </c>
      <c r="I398" s="22">
        <v>21699</v>
      </c>
      <c r="J398" s="22">
        <v>20861</v>
      </c>
      <c r="K398" s="22">
        <v>19418</v>
      </c>
      <c r="L398" s="259">
        <v>16382</v>
      </c>
      <c r="M398" s="22">
        <v>37232</v>
      </c>
      <c r="N398" s="22">
        <v>58931</v>
      </c>
      <c r="O398" s="259">
        <v>56661</v>
      </c>
      <c r="P398" s="22">
        <v>59408</v>
      </c>
      <c r="Q398" s="259">
        <v>56184</v>
      </c>
      <c r="R398" s="22">
        <v>11233</v>
      </c>
      <c r="S398" s="259">
        <v>10466</v>
      </c>
      <c r="T398" s="22">
        <v>29077</v>
      </c>
      <c r="U398" s="259">
        <v>27584</v>
      </c>
      <c r="V398" s="22">
        <v>40310</v>
      </c>
      <c r="W398" s="259">
        <v>38050</v>
      </c>
      <c r="X398" s="22">
        <v>78360</v>
      </c>
      <c r="Y398" s="22">
        <v>21699</v>
      </c>
      <c r="Z398" s="259">
        <v>56661</v>
      </c>
    </row>
    <row r="399" spans="1:27">
      <c r="D399" s="35">
        <v>5112000</v>
      </c>
      <c r="E399" s="35" t="s">
        <v>16</v>
      </c>
      <c r="F399" s="190">
        <v>101659</v>
      </c>
      <c r="G399" s="22">
        <v>15571</v>
      </c>
      <c r="H399" s="22">
        <v>14251</v>
      </c>
      <c r="I399" s="22">
        <v>18160</v>
      </c>
      <c r="J399" s="22">
        <v>18248</v>
      </c>
      <c r="K399" s="22">
        <v>19099</v>
      </c>
      <c r="L399" s="191">
        <v>16330</v>
      </c>
      <c r="M399" s="22">
        <v>29822</v>
      </c>
      <c r="N399" s="22">
        <v>47982</v>
      </c>
      <c r="O399" s="191">
        <v>53677</v>
      </c>
      <c r="P399" s="22">
        <v>52691</v>
      </c>
      <c r="Q399" s="191">
        <v>48968</v>
      </c>
      <c r="R399" s="22">
        <v>9318</v>
      </c>
      <c r="S399" s="191">
        <v>8842</v>
      </c>
      <c r="T399" s="22">
        <v>27856</v>
      </c>
      <c r="U399" s="191">
        <v>25821</v>
      </c>
      <c r="V399" s="22">
        <v>37174</v>
      </c>
      <c r="W399" s="191">
        <v>34663</v>
      </c>
      <c r="X399" s="22">
        <v>71837</v>
      </c>
      <c r="Y399" s="22">
        <v>18160</v>
      </c>
      <c r="Z399" s="191">
        <v>53677</v>
      </c>
    </row>
    <row r="400" spans="1:27">
      <c r="D400" s="35">
        <v>5113000</v>
      </c>
      <c r="E400" s="35" t="s">
        <v>17</v>
      </c>
      <c r="F400" s="190">
        <v>111227</v>
      </c>
      <c r="G400" s="22">
        <v>17492</v>
      </c>
      <c r="H400" s="22">
        <v>16333</v>
      </c>
      <c r="I400" s="22">
        <v>19848</v>
      </c>
      <c r="J400" s="22">
        <v>20286</v>
      </c>
      <c r="K400" s="22">
        <v>20002</v>
      </c>
      <c r="L400" s="191">
        <v>17266</v>
      </c>
      <c r="M400" s="22">
        <v>33825</v>
      </c>
      <c r="N400" s="22">
        <v>53673</v>
      </c>
      <c r="O400" s="191">
        <v>57554</v>
      </c>
      <c r="P400" s="22">
        <v>57432</v>
      </c>
      <c r="Q400" s="191">
        <v>53795</v>
      </c>
      <c r="R400" s="22">
        <v>10133</v>
      </c>
      <c r="S400" s="191">
        <v>9715</v>
      </c>
      <c r="T400" s="22">
        <v>29862</v>
      </c>
      <c r="U400" s="191">
        <v>27692</v>
      </c>
      <c r="V400" s="22">
        <v>39995</v>
      </c>
      <c r="W400" s="191">
        <v>37407</v>
      </c>
      <c r="X400" s="22">
        <v>77402</v>
      </c>
      <c r="Y400" s="22">
        <v>19848</v>
      </c>
      <c r="Z400" s="191">
        <v>57554</v>
      </c>
    </row>
    <row r="401" spans="4:26">
      <c r="D401" s="35">
        <v>5114000</v>
      </c>
      <c r="E401" s="35" t="s">
        <v>18</v>
      </c>
      <c r="F401" s="190">
        <v>44488</v>
      </c>
      <c r="G401" s="22">
        <v>6587</v>
      </c>
      <c r="H401" s="22">
        <v>6058</v>
      </c>
      <c r="I401" s="22">
        <v>8009</v>
      </c>
      <c r="J401" s="22">
        <v>8184</v>
      </c>
      <c r="K401" s="22">
        <v>8545</v>
      </c>
      <c r="L401" s="191">
        <v>7105</v>
      </c>
      <c r="M401" s="22">
        <v>12645</v>
      </c>
      <c r="N401" s="22">
        <v>20654</v>
      </c>
      <c r="O401" s="191">
        <v>23834</v>
      </c>
      <c r="P401" s="22">
        <v>23087</v>
      </c>
      <c r="Q401" s="191">
        <v>21401</v>
      </c>
      <c r="R401" s="22">
        <v>4184</v>
      </c>
      <c r="S401" s="191">
        <v>3825</v>
      </c>
      <c r="T401" s="22">
        <v>12444</v>
      </c>
      <c r="U401" s="191">
        <v>11390</v>
      </c>
      <c r="V401" s="22">
        <v>16628</v>
      </c>
      <c r="W401" s="191">
        <v>15215</v>
      </c>
      <c r="X401" s="22">
        <v>31843</v>
      </c>
      <c r="Y401" s="22">
        <v>8009</v>
      </c>
      <c r="Z401" s="191">
        <v>23834</v>
      </c>
    </row>
    <row r="402" spans="4:26">
      <c r="D402" s="35">
        <v>5116000</v>
      </c>
      <c r="E402" s="35" t="s">
        <v>19</v>
      </c>
      <c r="F402" s="190">
        <v>51618</v>
      </c>
      <c r="G402" s="22">
        <v>7765</v>
      </c>
      <c r="H402" s="22">
        <v>7149</v>
      </c>
      <c r="I402" s="22">
        <v>9115</v>
      </c>
      <c r="J402" s="22">
        <v>9333</v>
      </c>
      <c r="K402" s="22">
        <v>10004</v>
      </c>
      <c r="L402" s="191">
        <v>8252</v>
      </c>
      <c r="M402" s="22">
        <v>14914</v>
      </c>
      <c r="N402" s="22">
        <v>24029</v>
      </c>
      <c r="O402" s="191">
        <v>27589</v>
      </c>
      <c r="P402" s="22">
        <v>26641</v>
      </c>
      <c r="Q402" s="191">
        <v>24977</v>
      </c>
      <c r="R402" s="22">
        <v>4672</v>
      </c>
      <c r="S402" s="191">
        <v>4443</v>
      </c>
      <c r="T402" s="22">
        <v>14237</v>
      </c>
      <c r="U402" s="191">
        <v>13352</v>
      </c>
      <c r="V402" s="22">
        <v>18909</v>
      </c>
      <c r="W402" s="191">
        <v>17795</v>
      </c>
      <c r="X402" s="22">
        <v>36704</v>
      </c>
      <c r="Y402" s="22">
        <v>9115</v>
      </c>
      <c r="Z402" s="191">
        <v>27589</v>
      </c>
    </row>
    <row r="403" spans="4:26">
      <c r="D403" s="35">
        <v>5117000</v>
      </c>
      <c r="E403" s="35" t="s">
        <v>20</v>
      </c>
      <c r="F403" s="190">
        <v>32229</v>
      </c>
      <c r="G403" s="22">
        <v>4963</v>
      </c>
      <c r="H403" s="22">
        <v>4584</v>
      </c>
      <c r="I403" s="22">
        <v>6032</v>
      </c>
      <c r="J403" s="22">
        <v>5762</v>
      </c>
      <c r="K403" s="22">
        <v>6051</v>
      </c>
      <c r="L403" s="191">
        <v>4837</v>
      </c>
      <c r="M403" s="22">
        <v>9547</v>
      </c>
      <c r="N403" s="22">
        <v>15579</v>
      </c>
      <c r="O403" s="191">
        <v>16650</v>
      </c>
      <c r="P403" s="22">
        <v>16681</v>
      </c>
      <c r="Q403" s="191">
        <v>15548</v>
      </c>
      <c r="R403" s="22">
        <v>3094</v>
      </c>
      <c r="S403" s="191">
        <v>2938</v>
      </c>
      <c r="T403" s="22">
        <v>8606</v>
      </c>
      <c r="U403" s="191">
        <v>8044</v>
      </c>
      <c r="V403" s="22">
        <v>11700</v>
      </c>
      <c r="W403" s="191">
        <v>10982</v>
      </c>
      <c r="X403" s="22">
        <v>22682</v>
      </c>
      <c r="Y403" s="22">
        <v>6032</v>
      </c>
      <c r="Z403" s="191">
        <v>16650</v>
      </c>
    </row>
    <row r="404" spans="4:26">
      <c r="D404" s="35">
        <v>5119000</v>
      </c>
      <c r="E404" s="35" t="s">
        <v>21</v>
      </c>
      <c r="F404" s="190">
        <v>39901</v>
      </c>
      <c r="G404" s="22">
        <v>6009</v>
      </c>
      <c r="H404" s="22">
        <v>5626</v>
      </c>
      <c r="I404" s="22">
        <v>7216</v>
      </c>
      <c r="J404" s="22">
        <v>7247</v>
      </c>
      <c r="K404" s="22">
        <v>7460</v>
      </c>
      <c r="L404" s="191">
        <v>6343</v>
      </c>
      <c r="M404" s="22">
        <v>11635</v>
      </c>
      <c r="N404" s="22">
        <v>18851</v>
      </c>
      <c r="O404" s="191">
        <v>21050</v>
      </c>
      <c r="P404" s="22">
        <v>20523</v>
      </c>
      <c r="Q404" s="191">
        <v>19378</v>
      </c>
      <c r="R404" s="22">
        <v>3698</v>
      </c>
      <c r="S404" s="191">
        <v>3518</v>
      </c>
      <c r="T404" s="22">
        <v>10828</v>
      </c>
      <c r="U404" s="191">
        <v>10222</v>
      </c>
      <c r="V404" s="22">
        <v>14526</v>
      </c>
      <c r="W404" s="191">
        <v>13740</v>
      </c>
      <c r="X404" s="22">
        <v>28266</v>
      </c>
      <c r="Y404" s="22">
        <v>7216</v>
      </c>
      <c r="Z404" s="191">
        <v>21050</v>
      </c>
    </row>
    <row r="405" spans="4:26">
      <c r="D405" s="35">
        <v>5120000</v>
      </c>
      <c r="E405" s="35" t="s">
        <v>22</v>
      </c>
      <c r="F405" s="190">
        <v>22141</v>
      </c>
      <c r="G405" s="22">
        <v>3264</v>
      </c>
      <c r="H405" s="22">
        <v>3087</v>
      </c>
      <c r="I405" s="22">
        <v>3872</v>
      </c>
      <c r="J405" s="22">
        <v>4109</v>
      </c>
      <c r="K405" s="22">
        <v>4335</v>
      </c>
      <c r="L405" s="191">
        <v>3474</v>
      </c>
      <c r="M405" s="22">
        <v>6351</v>
      </c>
      <c r="N405" s="22">
        <v>10223</v>
      </c>
      <c r="O405" s="191">
        <v>11918</v>
      </c>
      <c r="P405" s="22">
        <v>11354</v>
      </c>
      <c r="Q405" s="191">
        <v>10787</v>
      </c>
      <c r="R405" s="22">
        <v>2000</v>
      </c>
      <c r="S405" s="191">
        <v>1872</v>
      </c>
      <c r="T405" s="22">
        <v>6133</v>
      </c>
      <c r="U405" s="191">
        <v>5785</v>
      </c>
      <c r="V405" s="22">
        <v>8133</v>
      </c>
      <c r="W405" s="191">
        <v>7657</v>
      </c>
      <c r="X405" s="22">
        <v>15790</v>
      </c>
      <c r="Y405" s="22">
        <v>3872</v>
      </c>
      <c r="Z405" s="191">
        <v>11918</v>
      </c>
    </row>
    <row r="406" spans="4:26">
      <c r="D406" s="35">
        <v>5122000</v>
      </c>
      <c r="E406" s="35" t="s">
        <v>23</v>
      </c>
      <c r="F406" s="190">
        <v>31932</v>
      </c>
      <c r="G406" s="22">
        <v>4563</v>
      </c>
      <c r="H406" s="22">
        <v>4402</v>
      </c>
      <c r="I406" s="22">
        <v>5660</v>
      </c>
      <c r="J406" s="22">
        <v>6009</v>
      </c>
      <c r="K406" s="22">
        <v>6261</v>
      </c>
      <c r="L406" s="191">
        <v>5037</v>
      </c>
      <c r="M406" s="22">
        <v>8965</v>
      </c>
      <c r="N406" s="22">
        <v>14625</v>
      </c>
      <c r="O406" s="191">
        <v>17307</v>
      </c>
      <c r="P406" s="22">
        <v>16527</v>
      </c>
      <c r="Q406" s="191">
        <v>15405</v>
      </c>
      <c r="R406" s="22">
        <v>2908</v>
      </c>
      <c r="S406" s="191">
        <v>2752</v>
      </c>
      <c r="T406" s="22">
        <v>8953</v>
      </c>
      <c r="U406" s="191">
        <v>8354</v>
      </c>
      <c r="V406" s="22">
        <v>11861</v>
      </c>
      <c r="W406" s="191">
        <v>11106</v>
      </c>
      <c r="X406" s="22">
        <v>22967</v>
      </c>
      <c r="Y406" s="22">
        <v>5660</v>
      </c>
      <c r="Z406" s="191">
        <v>17307</v>
      </c>
    </row>
    <row r="407" spans="4:26">
      <c r="D407" s="35">
        <v>5124000</v>
      </c>
      <c r="E407" s="35" t="s">
        <v>24</v>
      </c>
      <c r="F407" s="190">
        <v>72451</v>
      </c>
      <c r="G407" s="22">
        <v>10834</v>
      </c>
      <c r="H407" s="22">
        <v>10240</v>
      </c>
      <c r="I407" s="22">
        <v>13020</v>
      </c>
      <c r="J407" s="22">
        <v>13185</v>
      </c>
      <c r="K407" s="22">
        <v>13533</v>
      </c>
      <c r="L407" s="191">
        <v>11639</v>
      </c>
      <c r="M407" s="22">
        <v>21074</v>
      </c>
      <c r="N407" s="22">
        <v>34094</v>
      </c>
      <c r="O407" s="191">
        <v>38357</v>
      </c>
      <c r="P407" s="22">
        <v>37134</v>
      </c>
      <c r="Q407" s="191">
        <v>35317</v>
      </c>
      <c r="R407" s="22">
        <v>6600</v>
      </c>
      <c r="S407" s="191">
        <v>6420</v>
      </c>
      <c r="T407" s="22">
        <v>19670</v>
      </c>
      <c r="U407" s="191">
        <v>18687</v>
      </c>
      <c r="V407" s="22">
        <v>26270</v>
      </c>
      <c r="W407" s="191">
        <v>25107</v>
      </c>
      <c r="X407" s="22">
        <v>51377</v>
      </c>
      <c r="Y407" s="22">
        <v>13020</v>
      </c>
      <c r="Z407" s="191">
        <v>38357</v>
      </c>
    </row>
    <row r="408" spans="4:26">
      <c r="D408" s="35">
        <v>5154000</v>
      </c>
      <c r="E408" s="35" t="s">
        <v>252</v>
      </c>
      <c r="F408" s="190">
        <v>62039</v>
      </c>
      <c r="G408" s="22">
        <v>8591</v>
      </c>
      <c r="H408" s="22">
        <v>8336</v>
      </c>
      <c r="I408" s="22">
        <v>10981</v>
      </c>
      <c r="J408" s="22">
        <v>11411</v>
      </c>
      <c r="K408" s="22">
        <v>12521</v>
      </c>
      <c r="L408" s="191">
        <v>10199</v>
      </c>
      <c r="M408" s="22">
        <v>16927</v>
      </c>
      <c r="N408" s="22">
        <v>27908</v>
      </c>
      <c r="O408" s="191">
        <v>34131</v>
      </c>
      <c r="P408" s="22">
        <v>32138</v>
      </c>
      <c r="Q408" s="191">
        <v>29901</v>
      </c>
      <c r="R408" s="22">
        <v>5708</v>
      </c>
      <c r="S408" s="191">
        <v>5273</v>
      </c>
      <c r="T408" s="22">
        <v>17717</v>
      </c>
      <c r="U408" s="191">
        <v>16414</v>
      </c>
      <c r="V408" s="22">
        <v>23425</v>
      </c>
      <c r="W408" s="191">
        <v>21687</v>
      </c>
      <c r="X408" s="22">
        <v>45112</v>
      </c>
      <c r="Y408" s="22">
        <v>10981</v>
      </c>
      <c r="Z408" s="191">
        <v>34131</v>
      </c>
    </row>
    <row r="409" spans="4:26">
      <c r="D409" s="35">
        <v>5158000</v>
      </c>
      <c r="E409" s="35" t="s">
        <v>328</v>
      </c>
      <c r="F409" s="190">
        <v>95004</v>
      </c>
      <c r="G409" s="22">
        <v>13688</v>
      </c>
      <c r="H409" s="22">
        <v>13363</v>
      </c>
      <c r="I409" s="22">
        <v>17248</v>
      </c>
      <c r="J409" s="22">
        <v>17900</v>
      </c>
      <c r="K409" s="22">
        <v>18585</v>
      </c>
      <c r="L409" s="191">
        <v>14220</v>
      </c>
      <c r="M409" s="22">
        <v>27051</v>
      </c>
      <c r="N409" s="22">
        <v>44299</v>
      </c>
      <c r="O409" s="191">
        <v>50705</v>
      </c>
      <c r="P409" s="22">
        <v>48917</v>
      </c>
      <c r="Q409" s="191">
        <v>46087</v>
      </c>
      <c r="R409" s="22">
        <v>8824</v>
      </c>
      <c r="S409" s="191">
        <v>8424</v>
      </c>
      <c r="T409" s="22">
        <v>26225</v>
      </c>
      <c r="U409" s="191">
        <v>24480</v>
      </c>
      <c r="V409" s="22">
        <v>35049</v>
      </c>
      <c r="W409" s="191">
        <v>32904</v>
      </c>
      <c r="X409" s="22">
        <v>67953</v>
      </c>
      <c r="Y409" s="22">
        <v>17248</v>
      </c>
      <c r="Z409" s="191">
        <v>50705</v>
      </c>
    </row>
    <row r="410" spans="4:26">
      <c r="D410" s="35">
        <v>5162000</v>
      </c>
      <c r="E410" s="35" t="s">
        <v>253</v>
      </c>
      <c r="F410" s="190">
        <v>91191</v>
      </c>
      <c r="G410" s="22">
        <v>13275</v>
      </c>
      <c r="H410" s="22">
        <v>12957</v>
      </c>
      <c r="I410" s="22">
        <v>16746</v>
      </c>
      <c r="J410" s="22">
        <v>17069</v>
      </c>
      <c r="K410" s="22">
        <v>17643</v>
      </c>
      <c r="L410" s="191">
        <v>13501</v>
      </c>
      <c r="M410" s="22">
        <v>26232</v>
      </c>
      <c r="N410" s="22">
        <v>42978</v>
      </c>
      <c r="O410" s="191">
        <v>48213</v>
      </c>
      <c r="P410" s="22">
        <v>47256</v>
      </c>
      <c r="Q410" s="191">
        <v>43935</v>
      </c>
      <c r="R410" s="22">
        <v>8579</v>
      </c>
      <c r="S410" s="191">
        <v>8167</v>
      </c>
      <c r="T410" s="22">
        <v>25112</v>
      </c>
      <c r="U410" s="191">
        <v>23101</v>
      </c>
      <c r="V410" s="22">
        <v>33691</v>
      </c>
      <c r="W410" s="191">
        <v>31268</v>
      </c>
      <c r="X410" s="22">
        <v>64959</v>
      </c>
      <c r="Y410" s="22">
        <v>16746</v>
      </c>
      <c r="Z410" s="191">
        <v>48213</v>
      </c>
    </row>
    <row r="411" spans="4:26">
      <c r="D411" s="35">
        <v>5166000</v>
      </c>
      <c r="E411" s="35" t="s">
        <v>254</v>
      </c>
      <c r="F411" s="190">
        <v>57783</v>
      </c>
      <c r="G411" s="22">
        <v>7912</v>
      </c>
      <c r="H411" s="22">
        <v>7742</v>
      </c>
      <c r="I411" s="22">
        <v>10162</v>
      </c>
      <c r="J411" s="22">
        <v>10751</v>
      </c>
      <c r="K411" s="22">
        <v>11869</v>
      </c>
      <c r="L411" s="191">
        <v>9347</v>
      </c>
      <c r="M411" s="22">
        <v>15654</v>
      </c>
      <c r="N411" s="22">
        <v>25816</v>
      </c>
      <c r="O411" s="191">
        <v>31967</v>
      </c>
      <c r="P411" s="22">
        <v>29679</v>
      </c>
      <c r="Q411" s="191">
        <v>28104</v>
      </c>
      <c r="R411" s="22">
        <v>5154</v>
      </c>
      <c r="S411" s="191">
        <v>5008</v>
      </c>
      <c r="T411" s="22">
        <v>16417</v>
      </c>
      <c r="U411" s="191">
        <v>15550</v>
      </c>
      <c r="V411" s="22">
        <v>21571</v>
      </c>
      <c r="W411" s="191">
        <v>20558</v>
      </c>
      <c r="X411" s="22">
        <v>42129</v>
      </c>
      <c r="Y411" s="22">
        <v>10162</v>
      </c>
      <c r="Z411" s="191">
        <v>31967</v>
      </c>
    </row>
    <row r="412" spans="4:26">
      <c r="D412" s="35">
        <v>5170000</v>
      </c>
      <c r="E412" s="35" t="s">
        <v>256</v>
      </c>
      <c r="F412" s="190">
        <v>85914</v>
      </c>
      <c r="G412" s="22">
        <v>12147</v>
      </c>
      <c r="H412" s="22">
        <v>11769</v>
      </c>
      <c r="I412" s="22">
        <v>15233</v>
      </c>
      <c r="J412" s="22">
        <v>15945</v>
      </c>
      <c r="K412" s="22">
        <v>17346</v>
      </c>
      <c r="L412" s="191">
        <v>13474</v>
      </c>
      <c r="M412" s="22">
        <v>23916</v>
      </c>
      <c r="N412" s="22">
        <v>39149</v>
      </c>
      <c r="O412" s="191">
        <v>46765</v>
      </c>
      <c r="P412" s="22">
        <v>44409</v>
      </c>
      <c r="Q412" s="191">
        <v>41505</v>
      </c>
      <c r="R412" s="22">
        <v>7801</v>
      </c>
      <c r="S412" s="191">
        <v>7432</v>
      </c>
      <c r="T412" s="22">
        <v>24304</v>
      </c>
      <c r="U412" s="191">
        <v>22461</v>
      </c>
      <c r="V412" s="22">
        <v>32105</v>
      </c>
      <c r="W412" s="191">
        <v>29893</v>
      </c>
      <c r="X412" s="22">
        <v>61998</v>
      </c>
      <c r="Y412" s="22">
        <v>15233</v>
      </c>
      <c r="Z412" s="191">
        <v>46765</v>
      </c>
    </row>
    <row r="413" spans="4:26">
      <c r="D413" s="35">
        <v>5314000</v>
      </c>
      <c r="E413" s="35" t="s">
        <v>54</v>
      </c>
      <c r="F413" s="190">
        <v>68977</v>
      </c>
      <c r="G413" s="22">
        <v>10131</v>
      </c>
      <c r="H413" s="22">
        <v>9711</v>
      </c>
      <c r="I413" s="22">
        <v>12507</v>
      </c>
      <c r="J413" s="22">
        <v>12370</v>
      </c>
      <c r="K413" s="22">
        <v>12065</v>
      </c>
      <c r="L413" s="191">
        <v>12193</v>
      </c>
      <c r="M413" s="22">
        <v>19842</v>
      </c>
      <c r="N413" s="22">
        <v>32349</v>
      </c>
      <c r="O413" s="191">
        <v>36628</v>
      </c>
      <c r="P413" s="22">
        <v>35294</v>
      </c>
      <c r="Q413" s="191">
        <v>33683</v>
      </c>
      <c r="R413" s="22">
        <v>6476</v>
      </c>
      <c r="S413" s="191">
        <v>6031</v>
      </c>
      <c r="T413" s="22">
        <v>18549</v>
      </c>
      <c r="U413" s="191">
        <v>18079</v>
      </c>
      <c r="V413" s="22">
        <v>25025</v>
      </c>
      <c r="W413" s="191">
        <v>24110</v>
      </c>
      <c r="X413" s="22">
        <v>49135</v>
      </c>
      <c r="Y413" s="22">
        <v>12507</v>
      </c>
      <c r="Z413" s="191">
        <v>36628</v>
      </c>
    </row>
    <row r="414" spans="4:26">
      <c r="D414" s="35">
        <v>5315000</v>
      </c>
      <c r="E414" s="35" t="s">
        <v>55</v>
      </c>
      <c r="F414" s="190">
        <v>208024</v>
      </c>
      <c r="G414" s="22">
        <v>34075</v>
      </c>
      <c r="H414" s="22">
        <v>30850</v>
      </c>
      <c r="I414" s="22">
        <v>37779</v>
      </c>
      <c r="J414" s="22">
        <v>36988</v>
      </c>
      <c r="K414" s="22">
        <v>35587</v>
      </c>
      <c r="L414" s="191">
        <v>32745</v>
      </c>
      <c r="M414" s="22">
        <v>64925</v>
      </c>
      <c r="N414" s="22">
        <v>102704</v>
      </c>
      <c r="O414" s="191">
        <v>105320</v>
      </c>
      <c r="P414" s="22">
        <v>106477</v>
      </c>
      <c r="Q414" s="191">
        <v>101547</v>
      </c>
      <c r="R414" s="22">
        <v>19393</v>
      </c>
      <c r="S414" s="191">
        <v>18386</v>
      </c>
      <c r="T414" s="22">
        <v>53757</v>
      </c>
      <c r="U414" s="191">
        <v>51563</v>
      </c>
      <c r="V414" s="22">
        <v>73150</v>
      </c>
      <c r="W414" s="191">
        <v>69949</v>
      </c>
      <c r="X414" s="22">
        <v>143099</v>
      </c>
      <c r="Y414" s="22">
        <v>37779</v>
      </c>
      <c r="Z414" s="191">
        <v>105320</v>
      </c>
    </row>
    <row r="415" spans="4:26">
      <c r="D415" s="35">
        <v>5316000</v>
      </c>
      <c r="E415" s="35" t="s">
        <v>56</v>
      </c>
      <c r="F415" s="190">
        <v>33033</v>
      </c>
      <c r="G415" s="22">
        <v>4834</v>
      </c>
      <c r="H415" s="22">
        <v>4754</v>
      </c>
      <c r="I415" s="22">
        <v>5966</v>
      </c>
      <c r="J415" s="22">
        <v>6082</v>
      </c>
      <c r="K415" s="22">
        <v>6512</v>
      </c>
      <c r="L415" s="191">
        <v>4885</v>
      </c>
      <c r="M415" s="22">
        <v>9588</v>
      </c>
      <c r="N415" s="22">
        <v>15554</v>
      </c>
      <c r="O415" s="191">
        <v>17479</v>
      </c>
      <c r="P415" s="22">
        <v>17204</v>
      </c>
      <c r="Q415" s="191">
        <v>15829</v>
      </c>
      <c r="R415" s="22">
        <v>3124</v>
      </c>
      <c r="S415" s="191">
        <v>2842</v>
      </c>
      <c r="T415" s="22">
        <v>9176</v>
      </c>
      <c r="U415" s="191">
        <v>8303</v>
      </c>
      <c r="V415" s="22">
        <v>12300</v>
      </c>
      <c r="W415" s="191">
        <v>11145</v>
      </c>
      <c r="X415" s="22">
        <v>23445</v>
      </c>
      <c r="Y415" s="22">
        <v>5966</v>
      </c>
      <c r="Z415" s="191">
        <v>17479</v>
      </c>
    </row>
    <row r="416" spans="4:26">
      <c r="D416" s="35">
        <v>5334000</v>
      </c>
      <c r="E416" s="35" t="s">
        <v>257</v>
      </c>
      <c r="F416" s="190">
        <v>62164</v>
      </c>
      <c r="G416" s="22">
        <v>8863</v>
      </c>
      <c r="H416" s="22">
        <v>8432</v>
      </c>
      <c r="I416" s="22">
        <v>10845</v>
      </c>
      <c r="J416" s="22">
        <v>11340</v>
      </c>
      <c r="K416" s="22">
        <v>12421</v>
      </c>
      <c r="L416" s="191">
        <v>10263</v>
      </c>
      <c r="M416" s="22">
        <v>17295</v>
      </c>
      <c r="N416" s="22">
        <v>28140</v>
      </c>
      <c r="O416" s="191">
        <v>34024</v>
      </c>
      <c r="P416" s="22">
        <v>32173</v>
      </c>
      <c r="Q416" s="191">
        <v>29991</v>
      </c>
      <c r="R416" s="22">
        <v>5622</v>
      </c>
      <c r="S416" s="191">
        <v>5223</v>
      </c>
      <c r="T416" s="22">
        <v>17646</v>
      </c>
      <c r="U416" s="191">
        <v>16378</v>
      </c>
      <c r="V416" s="22">
        <v>23268</v>
      </c>
      <c r="W416" s="191">
        <v>21601</v>
      </c>
      <c r="X416" s="22">
        <v>44869</v>
      </c>
      <c r="Y416" s="22">
        <v>10845</v>
      </c>
      <c r="Z416" s="191">
        <v>34024</v>
      </c>
    </row>
    <row r="417" spans="4:26">
      <c r="D417" s="35">
        <v>5334002</v>
      </c>
      <c r="E417" s="35" t="s">
        <v>281</v>
      </c>
      <c r="F417" s="190">
        <v>46505</v>
      </c>
      <c r="G417" s="22">
        <v>6287</v>
      </c>
      <c r="H417" s="22">
        <v>5719</v>
      </c>
      <c r="I417" s="22">
        <v>7040</v>
      </c>
      <c r="J417" s="22">
        <v>7373</v>
      </c>
      <c r="K417" s="22">
        <v>7592</v>
      </c>
      <c r="L417" s="191">
        <v>12494</v>
      </c>
      <c r="M417" s="22">
        <v>12006</v>
      </c>
      <c r="N417" s="22">
        <v>19046</v>
      </c>
      <c r="O417" s="191">
        <v>27459</v>
      </c>
      <c r="P417" s="22">
        <v>24765</v>
      </c>
      <c r="Q417" s="191">
        <v>21740</v>
      </c>
      <c r="R417" s="22">
        <v>3573</v>
      </c>
      <c r="S417" s="191">
        <v>3467</v>
      </c>
      <c r="T417" s="22">
        <v>15086</v>
      </c>
      <c r="U417" s="191">
        <v>12373</v>
      </c>
      <c r="V417" s="22">
        <v>18659</v>
      </c>
      <c r="W417" s="191">
        <v>15840</v>
      </c>
      <c r="X417" s="22">
        <v>34499</v>
      </c>
      <c r="Y417" s="22">
        <v>7040</v>
      </c>
      <c r="Z417" s="191">
        <v>27459</v>
      </c>
    </row>
    <row r="418" spans="4:26">
      <c r="D418" s="35">
        <v>5358000</v>
      </c>
      <c r="E418" s="35" t="s">
        <v>258</v>
      </c>
      <c r="F418" s="190">
        <v>52886</v>
      </c>
      <c r="G418" s="22">
        <v>7598</v>
      </c>
      <c r="H418" s="22">
        <v>7099</v>
      </c>
      <c r="I418" s="22">
        <v>9259</v>
      </c>
      <c r="J418" s="22">
        <v>9741</v>
      </c>
      <c r="K418" s="22">
        <v>10320</v>
      </c>
      <c r="L418" s="191">
        <v>8869</v>
      </c>
      <c r="M418" s="22">
        <v>14697</v>
      </c>
      <c r="N418" s="22">
        <v>23956</v>
      </c>
      <c r="O418" s="191">
        <v>28930</v>
      </c>
      <c r="P418" s="22">
        <v>27522</v>
      </c>
      <c r="Q418" s="191">
        <v>25364</v>
      </c>
      <c r="R418" s="22">
        <v>4830</v>
      </c>
      <c r="S418" s="191">
        <v>4429</v>
      </c>
      <c r="T418" s="22">
        <v>15176</v>
      </c>
      <c r="U418" s="191">
        <v>13754</v>
      </c>
      <c r="V418" s="22">
        <v>20006</v>
      </c>
      <c r="W418" s="191">
        <v>18183</v>
      </c>
      <c r="X418" s="22">
        <v>38189</v>
      </c>
      <c r="Y418" s="22">
        <v>9259</v>
      </c>
      <c r="Z418" s="191">
        <v>28930</v>
      </c>
    </row>
    <row r="419" spans="4:26">
      <c r="D419" s="35">
        <v>5362000</v>
      </c>
      <c r="E419" s="35" t="s">
        <v>329</v>
      </c>
      <c r="F419" s="190">
        <v>95747</v>
      </c>
      <c r="G419" s="22">
        <v>14034</v>
      </c>
      <c r="H419" s="22">
        <v>13616</v>
      </c>
      <c r="I419" s="22">
        <v>17324</v>
      </c>
      <c r="J419" s="22">
        <v>17533</v>
      </c>
      <c r="K419" s="22">
        <v>18232</v>
      </c>
      <c r="L419" s="191">
        <v>15008</v>
      </c>
      <c r="M419" s="22">
        <v>27650</v>
      </c>
      <c r="N419" s="22">
        <v>44974</v>
      </c>
      <c r="O419" s="191">
        <v>50773</v>
      </c>
      <c r="P419" s="22">
        <v>49510</v>
      </c>
      <c r="Q419" s="191">
        <v>46237</v>
      </c>
      <c r="R419" s="22">
        <v>8862</v>
      </c>
      <c r="S419" s="191">
        <v>8462</v>
      </c>
      <c r="T419" s="22">
        <v>26306</v>
      </c>
      <c r="U419" s="191">
        <v>24467</v>
      </c>
      <c r="V419" s="22">
        <v>35168</v>
      </c>
      <c r="W419" s="191">
        <v>32929</v>
      </c>
      <c r="X419" s="22">
        <v>68097</v>
      </c>
      <c r="Y419" s="22">
        <v>17324</v>
      </c>
      <c r="Z419" s="191">
        <v>50773</v>
      </c>
    </row>
    <row r="420" spans="4:26">
      <c r="D420" s="35">
        <v>5366000</v>
      </c>
      <c r="E420" s="35" t="s">
        <v>259</v>
      </c>
      <c r="F420" s="190">
        <v>38572</v>
      </c>
      <c r="G420" s="22">
        <v>5410</v>
      </c>
      <c r="H420" s="22">
        <v>5217</v>
      </c>
      <c r="I420" s="22">
        <v>6759</v>
      </c>
      <c r="J420" s="22">
        <v>7132</v>
      </c>
      <c r="K420" s="22">
        <v>7882</v>
      </c>
      <c r="L420" s="191">
        <v>6172</v>
      </c>
      <c r="M420" s="22">
        <v>10627</v>
      </c>
      <c r="N420" s="22">
        <v>17386</v>
      </c>
      <c r="O420" s="191">
        <v>21186</v>
      </c>
      <c r="P420" s="22">
        <v>19754</v>
      </c>
      <c r="Q420" s="191">
        <v>18818</v>
      </c>
      <c r="R420" s="22">
        <v>3476</v>
      </c>
      <c r="S420" s="191">
        <v>3283</v>
      </c>
      <c r="T420" s="22">
        <v>10940</v>
      </c>
      <c r="U420" s="191">
        <v>10246</v>
      </c>
      <c r="V420" s="22">
        <v>14416</v>
      </c>
      <c r="W420" s="191">
        <v>13529</v>
      </c>
      <c r="X420" s="22">
        <v>27945</v>
      </c>
      <c r="Y420" s="22">
        <v>6759</v>
      </c>
      <c r="Z420" s="191">
        <v>21186</v>
      </c>
    </row>
    <row r="421" spans="4:26">
      <c r="D421" s="35">
        <v>5370000</v>
      </c>
      <c r="E421" s="35" t="s">
        <v>260</v>
      </c>
      <c r="F421" s="190">
        <v>51345</v>
      </c>
      <c r="G421" s="22">
        <v>7162</v>
      </c>
      <c r="H421" s="22">
        <v>6828</v>
      </c>
      <c r="I421" s="22">
        <v>9026</v>
      </c>
      <c r="J421" s="22">
        <v>9431</v>
      </c>
      <c r="K421" s="22">
        <v>10363</v>
      </c>
      <c r="L421" s="191">
        <v>8535</v>
      </c>
      <c r="M421" s="22">
        <v>13990</v>
      </c>
      <c r="N421" s="22">
        <v>23016</v>
      </c>
      <c r="O421" s="191">
        <v>28329</v>
      </c>
      <c r="P421" s="22">
        <v>26747</v>
      </c>
      <c r="Q421" s="191">
        <v>24598</v>
      </c>
      <c r="R421" s="22">
        <v>4621</v>
      </c>
      <c r="S421" s="191">
        <v>4405</v>
      </c>
      <c r="T421" s="22">
        <v>14971</v>
      </c>
      <c r="U421" s="191">
        <v>13358</v>
      </c>
      <c r="V421" s="22">
        <v>19592</v>
      </c>
      <c r="W421" s="191">
        <v>17763</v>
      </c>
      <c r="X421" s="22">
        <v>37355</v>
      </c>
      <c r="Y421" s="22">
        <v>9026</v>
      </c>
      <c r="Z421" s="191">
        <v>28329</v>
      </c>
    </row>
    <row r="422" spans="4:26">
      <c r="D422" s="35">
        <v>5374000</v>
      </c>
      <c r="E422" s="35" t="s">
        <v>261</v>
      </c>
      <c r="F422" s="190">
        <v>56960</v>
      </c>
      <c r="G422" s="22">
        <v>8050</v>
      </c>
      <c r="H422" s="22">
        <v>7616</v>
      </c>
      <c r="I422" s="22">
        <v>10133</v>
      </c>
      <c r="J422" s="22">
        <v>10406</v>
      </c>
      <c r="K422" s="22">
        <v>11471</v>
      </c>
      <c r="L422" s="191">
        <v>9284</v>
      </c>
      <c r="M422" s="22">
        <v>15666</v>
      </c>
      <c r="N422" s="22">
        <v>25799</v>
      </c>
      <c r="O422" s="191">
        <v>31161</v>
      </c>
      <c r="P422" s="22">
        <v>29235</v>
      </c>
      <c r="Q422" s="191">
        <v>27725</v>
      </c>
      <c r="R422" s="22">
        <v>5162</v>
      </c>
      <c r="S422" s="191">
        <v>4971</v>
      </c>
      <c r="T422" s="22">
        <v>16053</v>
      </c>
      <c r="U422" s="191">
        <v>15108</v>
      </c>
      <c r="V422" s="22">
        <v>21215</v>
      </c>
      <c r="W422" s="191">
        <v>20079</v>
      </c>
      <c r="X422" s="22">
        <v>41294</v>
      </c>
      <c r="Y422" s="22">
        <v>10133</v>
      </c>
      <c r="Z422" s="191">
        <v>31161</v>
      </c>
    </row>
    <row r="423" spans="4:26">
      <c r="D423" s="35">
        <v>5378000</v>
      </c>
      <c r="E423" s="35" t="s">
        <v>262</v>
      </c>
      <c r="F423" s="190">
        <v>56703</v>
      </c>
      <c r="G423" s="22">
        <v>7604</v>
      </c>
      <c r="H423" s="22">
        <v>7795</v>
      </c>
      <c r="I423" s="22">
        <v>10177</v>
      </c>
      <c r="J423" s="22">
        <v>10618</v>
      </c>
      <c r="K423" s="22">
        <v>11498</v>
      </c>
      <c r="L423" s="191">
        <v>9011</v>
      </c>
      <c r="M423" s="22">
        <v>15399</v>
      </c>
      <c r="N423" s="22">
        <v>25576</v>
      </c>
      <c r="O423" s="191">
        <v>31127</v>
      </c>
      <c r="P423" s="22">
        <v>29475</v>
      </c>
      <c r="Q423" s="191">
        <v>27228</v>
      </c>
      <c r="R423" s="22">
        <v>5304</v>
      </c>
      <c r="S423" s="191">
        <v>4873</v>
      </c>
      <c r="T423" s="22">
        <v>16242</v>
      </c>
      <c r="U423" s="191">
        <v>14885</v>
      </c>
      <c r="V423" s="22">
        <v>21546</v>
      </c>
      <c r="W423" s="191">
        <v>19758</v>
      </c>
      <c r="X423" s="22">
        <v>41304</v>
      </c>
      <c r="Y423" s="22">
        <v>10177</v>
      </c>
      <c r="Z423" s="191">
        <v>31127</v>
      </c>
    </row>
    <row r="424" spans="4:26">
      <c r="D424" s="35">
        <v>5382000</v>
      </c>
      <c r="E424" s="35" t="s">
        <v>263</v>
      </c>
      <c r="F424" s="190">
        <v>125322</v>
      </c>
      <c r="G424" s="22">
        <v>17289</v>
      </c>
      <c r="H424" s="22">
        <v>17269</v>
      </c>
      <c r="I424" s="22">
        <v>22814</v>
      </c>
      <c r="J424" s="22">
        <v>23361</v>
      </c>
      <c r="K424" s="22">
        <v>24758</v>
      </c>
      <c r="L424" s="191">
        <v>19831</v>
      </c>
      <c r="M424" s="22">
        <v>34558</v>
      </c>
      <c r="N424" s="22">
        <v>57372</v>
      </c>
      <c r="O424" s="191">
        <v>67950</v>
      </c>
      <c r="P424" s="22">
        <v>65361</v>
      </c>
      <c r="Q424" s="191">
        <v>59961</v>
      </c>
      <c r="R424" s="22">
        <v>11873</v>
      </c>
      <c r="S424" s="191">
        <v>10941</v>
      </c>
      <c r="T424" s="22">
        <v>35465</v>
      </c>
      <c r="U424" s="191">
        <v>32485</v>
      </c>
      <c r="V424" s="22">
        <v>47338</v>
      </c>
      <c r="W424" s="191">
        <v>43426</v>
      </c>
      <c r="X424" s="22">
        <v>90764</v>
      </c>
      <c r="Y424" s="22">
        <v>22814</v>
      </c>
      <c r="Z424" s="191">
        <v>67950</v>
      </c>
    </row>
    <row r="425" spans="4:26">
      <c r="D425" s="35">
        <v>5512000</v>
      </c>
      <c r="E425" s="35" t="s">
        <v>95</v>
      </c>
      <c r="F425" s="190">
        <v>21951</v>
      </c>
      <c r="G425" s="22">
        <v>3150</v>
      </c>
      <c r="H425" s="22">
        <v>2951</v>
      </c>
      <c r="I425" s="22">
        <v>3839</v>
      </c>
      <c r="J425" s="22">
        <v>3966</v>
      </c>
      <c r="K425" s="22">
        <v>4444</v>
      </c>
      <c r="L425" s="191">
        <v>3601</v>
      </c>
      <c r="M425" s="22">
        <v>6101</v>
      </c>
      <c r="N425" s="22">
        <v>9940</v>
      </c>
      <c r="O425" s="191">
        <v>12011</v>
      </c>
      <c r="P425" s="22">
        <v>11352</v>
      </c>
      <c r="Q425" s="191">
        <v>10599</v>
      </c>
      <c r="R425" s="22">
        <v>2001</v>
      </c>
      <c r="S425" s="191">
        <v>1838</v>
      </c>
      <c r="T425" s="22">
        <v>6200</v>
      </c>
      <c r="U425" s="191">
        <v>5811</v>
      </c>
      <c r="V425" s="22">
        <v>8201</v>
      </c>
      <c r="W425" s="191">
        <v>7649</v>
      </c>
      <c r="X425" s="22">
        <v>15850</v>
      </c>
      <c r="Y425" s="22">
        <v>3839</v>
      </c>
      <c r="Z425" s="191">
        <v>12011</v>
      </c>
    </row>
    <row r="426" spans="4:26">
      <c r="D426" s="35">
        <v>5513000</v>
      </c>
      <c r="E426" s="35" t="s">
        <v>96</v>
      </c>
      <c r="F426" s="190">
        <v>54461</v>
      </c>
      <c r="G426" s="22">
        <v>8270</v>
      </c>
      <c r="H426" s="22">
        <v>7641</v>
      </c>
      <c r="I426" s="22">
        <v>9810</v>
      </c>
      <c r="J426" s="22">
        <v>9865</v>
      </c>
      <c r="K426" s="22">
        <v>10298</v>
      </c>
      <c r="L426" s="191">
        <v>8577</v>
      </c>
      <c r="M426" s="22">
        <v>15911</v>
      </c>
      <c r="N426" s="22">
        <v>25721</v>
      </c>
      <c r="O426" s="191">
        <v>28740</v>
      </c>
      <c r="P426" s="22">
        <v>28522</v>
      </c>
      <c r="Q426" s="191">
        <v>25939</v>
      </c>
      <c r="R426" s="22">
        <v>5121</v>
      </c>
      <c r="S426" s="191">
        <v>4689</v>
      </c>
      <c r="T426" s="22">
        <v>15187</v>
      </c>
      <c r="U426" s="191">
        <v>13553</v>
      </c>
      <c r="V426" s="22">
        <v>20308</v>
      </c>
      <c r="W426" s="191">
        <v>18242</v>
      </c>
      <c r="X426" s="22">
        <v>38550</v>
      </c>
      <c r="Y426" s="22">
        <v>9810</v>
      </c>
      <c r="Z426" s="191">
        <v>28740</v>
      </c>
    </row>
    <row r="427" spans="4:26">
      <c r="D427" s="35">
        <v>5515000</v>
      </c>
      <c r="E427" s="35" t="s">
        <v>97</v>
      </c>
      <c r="F427" s="190">
        <v>60167</v>
      </c>
      <c r="G427" s="22">
        <v>8991</v>
      </c>
      <c r="H427" s="22">
        <v>8145</v>
      </c>
      <c r="I427" s="22">
        <v>10085</v>
      </c>
      <c r="J427" s="22">
        <v>9868</v>
      </c>
      <c r="K427" s="22">
        <v>9943</v>
      </c>
      <c r="L427" s="191">
        <v>13135</v>
      </c>
      <c r="M427" s="22">
        <v>17136</v>
      </c>
      <c r="N427" s="22">
        <v>27221</v>
      </c>
      <c r="O427" s="191">
        <v>32946</v>
      </c>
      <c r="P427" s="22">
        <v>30216</v>
      </c>
      <c r="Q427" s="191">
        <v>29951</v>
      </c>
      <c r="R427" s="22">
        <v>5181</v>
      </c>
      <c r="S427" s="191">
        <v>4904</v>
      </c>
      <c r="T427" s="22">
        <v>16141</v>
      </c>
      <c r="U427" s="191">
        <v>16805</v>
      </c>
      <c r="V427" s="22">
        <v>21322</v>
      </c>
      <c r="W427" s="191">
        <v>21709</v>
      </c>
      <c r="X427" s="22">
        <v>43031</v>
      </c>
      <c r="Y427" s="22">
        <v>10085</v>
      </c>
      <c r="Z427" s="191">
        <v>32946</v>
      </c>
    </row>
    <row r="428" spans="4:26">
      <c r="D428" s="35">
        <v>5554000</v>
      </c>
      <c r="E428" s="35" t="s">
        <v>264</v>
      </c>
      <c r="F428" s="190">
        <v>81357</v>
      </c>
      <c r="G428" s="22">
        <v>11388</v>
      </c>
      <c r="H428" s="22">
        <v>10907</v>
      </c>
      <c r="I428" s="22">
        <v>14315</v>
      </c>
      <c r="J428" s="22">
        <v>15002</v>
      </c>
      <c r="K428" s="22">
        <v>16654</v>
      </c>
      <c r="L428" s="191">
        <v>13091</v>
      </c>
      <c r="M428" s="22">
        <v>22295</v>
      </c>
      <c r="N428" s="22">
        <v>36610</v>
      </c>
      <c r="O428" s="191">
        <v>44747</v>
      </c>
      <c r="P428" s="22">
        <v>41947</v>
      </c>
      <c r="Q428" s="191">
        <v>39410</v>
      </c>
      <c r="R428" s="22">
        <v>7240</v>
      </c>
      <c r="S428" s="191">
        <v>7075</v>
      </c>
      <c r="T428" s="22">
        <v>23335</v>
      </c>
      <c r="U428" s="191">
        <v>21412</v>
      </c>
      <c r="V428" s="22">
        <v>30575</v>
      </c>
      <c r="W428" s="191">
        <v>28487</v>
      </c>
      <c r="X428" s="22">
        <v>59062</v>
      </c>
      <c r="Y428" s="22">
        <v>14315</v>
      </c>
      <c r="Z428" s="191">
        <v>44747</v>
      </c>
    </row>
    <row r="429" spans="4:26">
      <c r="D429" s="35">
        <v>5558000</v>
      </c>
      <c r="E429" s="35" t="s">
        <v>265</v>
      </c>
      <c r="F429" s="190">
        <v>46108</v>
      </c>
      <c r="G429" s="22">
        <v>6458</v>
      </c>
      <c r="H429" s="22">
        <v>6223</v>
      </c>
      <c r="I429" s="22">
        <v>7808</v>
      </c>
      <c r="J429" s="22">
        <v>8418</v>
      </c>
      <c r="K429" s="22">
        <v>9412</v>
      </c>
      <c r="L429" s="191">
        <v>7789</v>
      </c>
      <c r="M429" s="22">
        <v>12681</v>
      </c>
      <c r="N429" s="22">
        <v>20489</v>
      </c>
      <c r="O429" s="191">
        <v>25619</v>
      </c>
      <c r="P429" s="22">
        <v>23907</v>
      </c>
      <c r="Q429" s="191">
        <v>22201</v>
      </c>
      <c r="R429" s="22">
        <v>4035</v>
      </c>
      <c r="S429" s="191">
        <v>3773</v>
      </c>
      <c r="T429" s="22">
        <v>13365</v>
      </c>
      <c r="U429" s="191">
        <v>12254</v>
      </c>
      <c r="V429" s="22">
        <v>17400</v>
      </c>
      <c r="W429" s="191">
        <v>16027</v>
      </c>
      <c r="X429" s="22">
        <v>33427</v>
      </c>
      <c r="Y429" s="22">
        <v>7808</v>
      </c>
      <c r="Z429" s="191">
        <v>25619</v>
      </c>
    </row>
    <row r="430" spans="4:26">
      <c r="D430" s="35">
        <v>5562000</v>
      </c>
      <c r="E430" s="35" t="s">
        <v>330</v>
      </c>
      <c r="F430" s="190">
        <v>118195</v>
      </c>
      <c r="G430" s="22">
        <v>17004</v>
      </c>
      <c r="H430" s="22">
        <v>16109</v>
      </c>
      <c r="I430" s="22">
        <v>20900</v>
      </c>
      <c r="J430" s="22">
        <v>21456</v>
      </c>
      <c r="K430" s="22">
        <v>23543</v>
      </c>
      <c r="L430" s="191">
        <v>19183</v>
      </c>
      <c r="M430" s="22">
        <v>33113</v>
      </c>
      <c r="N430" s="22">
        <v>54013</v>
      </c>
      <c r="O430" s="191">
        <v>64182</v>
      </c>
      <c r="P430" s="22">
        <v>61280</v>
      </c>
      <c r="Q430" s="191">
        <v>56915</v>
      </c>
      <c r="R430" s="22">
        <v>10827</v>
      </c>
      <c r="S430" s="191">
        <v>10073</v>
      </c>
      <c r="T430" s="22">
        <v>33349</v>
      </c>
      <c r="U430" s="191">
        <v>30833</v>
      </c>
      <c r="V430" s="22">
        <v>44176</v>
      </c>
      <c r="W430" s="191">
        <v>40906</v>
      </c>
      <c r="X430" s="22">
        <v>85082</v>
      </c>
      <c r="Y430" s="22">
        <v>20900</v>
      </c>
      <c r="Z430" s="191">
        <v>64182</v>
      </c>
    </row>
    <row r="431" spans="4:26">
      <c r="D431" s="35">
        <v>5566000</v>
      </c>
      <c r="E431" s="35" t="s">
        <v>266</v>
      </c>
      <c r="F431" s="190">
        <v>97364</v>
      </c>
      <c r="G431" s="22">
        <v>13599</v>
      </c>
      <c r="H431" s="22">
        <v>12870</v>
      </c>
      <c r="I431" s="22">
        <v>16912</v>
      </c>
      <c r="J431" s="22">
        <v>17890</v>
      </c>
      <c r="K431" s="22">
        <v>19828</v>
      </c>
      <c r="L431" s="191">
        <v>16265</v>
      </c>
      <c r="M431" s="22">
        <v>26469</v>
      </c>
      <c r="N431" s="22">
        <v>43381</v>
      </c>
      <c r="O431" s="191">
        <v>53983</v>
      </c>
      <c r="P431" s="22">
        <v>50469</v>
      </c>
      <c r="Q431" s="191">
        <v>46895</v>
      </c>
      <c r="R431" s="22">
        <v>8769</v>
      </c>
      <c r="S431" s="191">
        <v>8143</v>
      </c>
      <c r="T431" s="22">
        <v>28063</v>
      </c>
      <c r="U431" s="191">
        <v>25920</v>
      </c>
      <c r="V431" s="22">
        <v>36832</v>
      </c>
      <c r="W431" s="191">
        <v>34063</v>
      </c>
      <c r="X431" s="22">
        <v>70895</v>
      </c>
      <c r="Y431" s="22">
        <v>16912</v>
      </c>
      <c r="Z431" s="191">
        <v>53983</v>
      </c>
    </row>
    <row r="432" spans="4:26">
      <c r="D432" s="35">
        <v>5570000</v>
      </c>
      <c r="E432" s="35" t="s">
        <v>267</v>
      </c>
      <c r="F432" s="190">
        <v>59243</v>
      </c>
      <c r="G432" s="22">
        <v>7928</v>
      </c>
      <c r="H432" s="22">
        <v>7871</v>
      </c>
      <c r="I432" s="22">
        <v>10269</v>
      </c>
      <c r="J432" s="22">
        <v>10923</v>
      </c>
      <c r="K432" s="22">
        <v>12330</v>
      </c>
      <c r="L432" s="191">
        <v>9922</v>
      </c>
      <c r="M432" s="22">
        <v>15799</v>
      </c>
      <c r="N432" s="22">
        <v>26068</v>
      </c>
      <c r="O432" s="191">
        <v>33175</v>
      </c>
      <c r="P432" s="22">
        <v>30645</v>
      </c>
      <c r="Q432" s="191">
        <v>28598</v>
      </c>
      <c r="R432" s="22">
        <v>5312</v>
      </c>
      <c r="S432" s="191">
        <v>4957</v>
      </c>
      <c r="T432" s="22">
        <v>17176</v>
      </c>
      <c r="U432" s="191">
        <v>15999</v>
      </c>
      <c r="V432" s="22">
        <v>22488</v>
      </c>
      <c r="W432" s="191">
        <v>20956</v>
      </c>
      <c r="X432" s="22">
        <v>43444</v>
      </c>
      <c r="Y432" s="22">
        <v>10269</v>
      </c>
      <c r="Z432" s="191">
        <v>33175</v>
      </c>
    </row>
    <row r="433" spans="4:26">
      <c r="D433" s="35">
        <v>5711000</v>
      </c>
      <c r="E433" s="35" t="s">
        <v>368</v>
      </c>
      <c r="F433" s="190">
        <v>69235</v>
      </c>
      <c r="G433" s="22">
        <v>10142</v>
      </c>
      <c r="H433" s="22">
        <v>9430</v>
      </c>
      <c r="I433" s="22">
        <v>12176</v>
      </c>
      <c r="J433" s="22">
        <v>12575</v>
      </c>
      <c r="K433" s="22">
        <v>12970</v>
      </c>
      <c r="L433" s="191">
        <v>11942</v>
      </c>
      <c r="M433" s="22">
        <v>19572</v>
      </c>
      <c r="N433" s="22">
        <v>31748</v>
      </c>
      <c r="O433" s="191">
        <v>37487</v>
      </c>
      <c r="P433" s="22">
        <v>35287</v>
      </c>
      <c r="Q433" s="191">
        <v>33948</v>
      </c>
      <c r="R433" s="22">
        <v>6203</v>
      </c>
      <c r="S433" s="191">
        <v>5973</v>
      </c>
      <c r="T433" s="22">
        <v>19113</v>
      </c>
      <c r="U433" s="191">
        <v>18374</v>
      </c>
      <c r="V433" s="22">
        <v>25316</v>
      </c>
      <c r="W433" s="191">
        <v>24347</v>
      </c>
      <c r="X433" s="22">
        <v>49663</v>
      </c>
      <c r="Y433" s="22">
        <v>12176</v>
      </c>
      <c r="Z433" s="191">
        <v>37487</v>
      </c>
    </row>
    <row r="434" spans="4:26">
      <c r="D434" s="35">
        <v>5754000</v>
      </c>
      <c r="E434" s="35" t="s">
        <v>268</v>
      </c>
      <c r="F434" s="190">
        <v>78239</v>
      </c>
      <c r="G434" s="22">
        <v>10954</v>
      </c>
      <c r="H434" s="22">
        <v>10576</v>
      </c>
      <c r="I434" s="22">
        <v>13740</v>
      </c>
      <c r="J434" s="22">
        <v>14457</v>
      </c>
      <c r="K434" s="22">
        <v>15716</v>
      </c>
      <c r="L434" s="191">
        <v>12796</v>
      </c>
      <c r="M434" s="22">
        <v>21530</v>
      </c>
      <c r="N434" s="22">
        <v>35270</v>
      </c>
      <c r="O434" s="191">
        <v>42969</v>
      </c>
      <c r="P434" s="22">
        <v>40533</v>
      </c>
      <c r="Q434" s="191">
        <v>37706</v>
      </c>
      <c r="R434" s="22">
        <v>6968</v>
      </c>
      <c r="S434" s="191">
        <v>6772</v>
      </c>
      <c r="T434" s="22">
        <v>22501</v>
      </c>
      <c r="U434" s="191">
        <v>20468</v>
      </c>
      <c r="V434" s="22">
        <v>29469</v>
      </c>
      <c r="W434" s="191">
        <v>27240</v>
      </c>
      <c r="X434" s="22">
        <v>56709</v>
      </c>
      <c r="Y434" s="22">
        <v>13740</v>
      </c>
      <c r="Z434" s="191">
        <v>42969</v>
      </c>
    </row>
    <row r="435" spans="4:26">
      <c r="D435" s="35">
        <v>5758000</v>
      </c>
      <c r="E435" s="35" t="s">
        <v>270</v>
      </c>
      <c r="F435" s="190">
        <v>50896</v>
      </c>
      <c r="G435" s="22">
        <v>7035</v>
      </c>
      <c r="H435" s="22">
        <v>6909</v>
      </c>
      <c r="I435" s="22">
        <v>9059</v>
      </c>
      <c r="J435" s="22">
        <v>9450</v>
      </c>
      <c r="K435" s="22">
        <v>10165</v>
      </c>
      <c r="L435" s="191">
        <v>8278</v>
      </c>
      <c r="M435" s="22">
        <v>13944</v>
      </c>
      <c r="N435" s="22">
        <v>23003</v>
      </c>
      <c r="O435" s="191">
        <v>27893</v>
      </c>
      <c r="P435" s="22">
        <v>26335</v>
      </c>
      <c r="Q435" s="191">
        <v>24561</v>
      </c>
      <c r="R435" s="22">
        <v>4710</v>
      </c>
      <c r="S435" s="191">
        <v>4349</v>
      </c>
      <c r="T435" s="22">
        <v>14440</v>
      </c>
      <c r="U435" s="191">
        <v>13453</v>
      </c>
      <c r="V435" s="22">
        <v>19150</v>
      </c>
      <c r="W435" s="191">
        <v>17802</v>
      </c>
      <c r="X435" s="22">
        <v>36952</v>
      </c>
      <c r="Y435" s="22">
        <v>9059</v>
      </c>
      <c r="Z435" s="191">
        <v>27893</v>
      </c>
    </row>
    <row r="436" spans="4:26">
      <c r="D436" s="35">
        <v>5762000</v>
      </c>
      <c r="E436" s="35" t="s">
        <v>271</v>
      </c>
      <c r="F436" s="190">
        <v>28207</v>
      </c>
      <c r="G436" s="22">
        <v>3712</v>
      </c>
      <c r="H436" s="22">
        <v>3591</v>
      </c>
      <c r="I436" s="22">
        <v>4878</v>
      </c>
      <c r="J436" s="22">
        <v>5322</v>
      </c>
      <c r="K436" s="22">
        <v>6011</v>
      </c>
      <c r="L436" s="191">
        <v>4693</v>
      </c>
      <c r="M436" s="22">
        <v>7303</v>
      </c>
      <c r="N436" s="22">
        <v>12181</v>
      </c>
      <c r="O436" s="191">
        <v>16026</v>
      </c>
      <c r="P436" s="22">
        <v>14611</v>
      </c>
      <c r="Q436" s="191">
        <v>13596</v>
      </c>
      <c r="R436" s="22">
        <v>2549</v>
      </c>
      <c r="S436" s="191">
        <v>2329</v>
      </c>
      <c r="T436" s="22">
        <v>8333</v>
      </c>
      <c r="U436" s="191">
        <v>7693</v>
      </c>
      <c r="V436" s="22">
        <v>10882</v>
      </c>
      <c r="W436" s="191">
        <v>10022</v>
      </c>
      <c r="X436" s="22">
        <v>20904</v>
      </c>
      <c r="Y436" s="22">
        <v>4878</v>
      </c>
      <c r="Z436" s="191">
        <v>16026</v>
      </c>
    </row>
    <row r="437" spans="4:26">
      <c r="D437" s="35">
        <v>5766000</v>
      </c>
      <c r="E437" s="35" t="s">
        <v>272</v>
      </c>
      <c r="F437" s="190">
        <v>73951</v>
      </c>
      <c r="G437" s="22">
        <v>10356</v>
      </c>
      <c r="H437" s="22">
        <v>10031</v>
      </c>
      <c r="I437" s="22">
        <v>13269</v>
      </c>
      <c r="J437" s="22">
        <v>13929</v>
      </c>
      <c r="K437" s="22">
        <v>14665</v>
      </c>
      <c r="L437" s="191">
        <v>11701</v>
      </c>
      <c r="M437" s="22">
        <v>20387</v>
      </c>
      <c r="N437" s="22">
        <v>33656</v>
      </c>
      <c r="O437" s="191">
        <v>40295</v>
      </c>
      <c r="P437" s="22">
        <v>38123</v>
      </c>
      <c r="Q437" s="191">
        <v>35828</v>
      </c>
      <c r="R437" s="22">
        <v>6823</v>
      </c>
      <c r="S437" s="191">
        <v>6446</v>
      </c>
      <c r="T437" s="22">
        <v>20798</v>
      </c>
      <c r="U437" s="191">
        <v>19497</v>
      </c>
      <c r="V437" s="22">
        <v>27621</v>
      </c>
      <c r="W437" s="191">
        <v>25943</v>
      </c>
      <c r="X437" s="22">
        <v>53564</v>
      </c>
      <c r="Y437" s="22">
        <v>13269</v>
      </c>
      <c r="Z437" s="191">
        <v>40295</v>
      </c>
    </row>
    <row r="438" spans="4:26">
      <c r="D438" s="35">
        <v>5770000</v>
      </c>
      <c r="E438" s="35" t="s">
        <v>273</v>
      </c>
      <c r="F438" s="190">
        <v>64744</v>
      </c>
      <c r="G438" s="22">
        <v>8948</v>
      </c>
      <c r="H438" s="22">
        <v>8707</v>
      </c>
      <c r="I438" s="22">
        <v>11425</v>
      </c>
      <c r="J438" s="22">
        <v>12231</v>
      </c>
      <c r="K438" s="22">
        <v>13027</v>
      </c>
      <c r="L438" s="191">
        <v>10406</v>
      </c>
      <c r="M438" s="22">
        <v>17655</v>
      </c>
      <c r="N438" s="22">
        <v>29080</v>
      </c>
      <c r="O438" s="191">
        <v>35664</v>
      </c>
      <c r="P438" s="22">
        <v>33549</v>
      </c>
      <c r="Q438" s="191">
        <v>31195</v>
      </c>
      <c r="R438" s="22">
        <v>5839</v>
      </c>
      <c r="S438" s="191">
        <v>5586</v>
      </c>
      <c r="T438" s="22">
        <v>18551</v>
      </c>
      <c r="U438" s="191">
        <v>17113</v>
      </c>
      <c r="V438" s="22">
        <v>24390</v>
      </c>
      <c r="W438" s="191">
        <v>22699</v>
      </c>
      <c r="X438" s="22">
        <v>47089</v>
      </c>
      <c r="Y438" s="22">
        <v>11425</v>
      </c>
      <c r="Z438" s="191">
        <v>35664</v>
      </c>
    </row>
    <row r="439" spans="4:26">
      <c r="D439" s="35">
        <v>5774000</v>
      </c>
      <c r="E439" s="35" t="s">
        <v>274</v>
      </c>
      <c r="F439" s="190">
        <v>65769</v>
      </c>
      <c r="G439" s="22">
        <v>9316</v>
      </c>
      <c r="H439" s="22">
        <v>9155</v>
      </c>
      <c r="I439" s="22">
        <v>11601</v>
      </c>
      <c r="J439" s="22">
        <v>11753</v>
      </c>
      <c r="K439" s="22">
        <v>12568</v>
      </c>
      <c r="L439" s="191">
        <v>11376</v>
      </c>
      <c r="M439" s="22">
        <v>18471</v>
      </c>
      <c r="N439" s="22">
        <v>30072</v>
      </c>
      <c r="O439" s="191">
        <v>35697</v>
      </c>
      <c r="P439" s="22">
        <v>34031</v>
      </c>
      <c r="Q439" s="191">
        <v>31738</v>
      </c>
      <c r="R439" s="22">
        <v>5914</v>
      </c>
      <c r="S439" s="191">
        <v>5687</v>
      </c>
      <c r="T439" s="22">
        <v>18607</v>
      </c>
      <c r="U439" s="191">
        <v>17090</v>
      </c>
      <c r="V439" s="22">
        <v>24521</v>
      </c>
      <c r="W439" s="191">
        <v>22777</v>
      </c>
      <c r="X439" s="22">
        <v>47298</v>
      </c>
      <c r="Y439" s="22">
        <v>11601</v>
      </c>
      <c r="Z439" s="191">
        <v>35697</v>
      </c>
    </row>
    <row r="440" spans="4:26">
      <c r="D440" s="35">
        <v>5954000</v>
      </c>
      <c r="E440" s="35" t="s">
        <v>331</v>
      </c>
      <c r="F440" s="190">
        <v>59427</v>
      </c>
      <c r="G440" s="22">
        <v>8729</v>
      </c>
      <c r="H440" s="22">
        <v>8316</v>
      </c>
      <c r="I440" s="22">
        <v>10468</v>
      </c>
      <c r="J440" s="22">
        <v>10745</v>
      </c>
      <c r="K440" s="22">
        <v>11578</v>
      </c>
      <c r="L440" s="191">
        <v>9591</v>
      </c>
      <c r="M440" s="22">
        <v>17045</v>
      </c>
      <c r="N440" s="22">
        <v>27513</v>
      </c>
      <c r="O440" s="191">
        <v>31914</v>
      </c>
      <c r="P440" s="22">
        <v>30736</v>
      </c>
      <c r="Q440" s="191">
        <v>28691</v>
      </c>
      <c r="R440" s="22">
        <v>5366</v>
      </c>
      <c r="S440" s="191">
        <v>5102</v>
      </c>
      <c r="T440" s="22">
        <v>16567</v>
      </c>
      <c r="U440" s="191">
        <v>15347</v>
      </c>
      <c r="V440" s="22">
        <v>21933</v>
      </c>
      <c r="W440" s="191">
        <v>20449</v>
      </c>
      <c r="X440" s="22">
        <v>42382</v>
      </c>
      <c r="Y440" s="22">
        <v>10468</v>
      </c>
      <c r="Z440" s="191">
        <v>31914</v>
      </c>
    </row>
    <row r="441" spans="4:26">
      <c r="D441" s="35">
        <v>5911000</v>
      </c>
      <c r="E441" s="35" t="s">
        <v>133</v>
      </c>
      <c r="F441" s="190">
        <v>64940</v>
      </c>
      <c r="G441" s="22">
        <v>9767</v>
      </c>
      <c r="H441" s="22">
        <v>8997</v>
      </c>
      <c r="I441" s="22">
        <v>11271</v>
      </c>
      <c r="J441" s="22">
        <v>11360</v>
      </c>
      <c r="K441" s="22">
        <v>11983</v>
      </c>
      <c r="L441" s="191">
        <v>11562</v>
      </c>
      <c r="M441" s="22">
        <v>18764</v>
      </c>
      <c r="N441" s="22">
        <v>30035</v>
      </c>
      <c r="O441" s="191">
        <v>34905</v>
      </c>
      <c r="P441" s="22">
        <v>33590</v>
      </c>
      <c r="Q441" s="191">
        <v>31350</v>
      </c>
      <c r="R441" s="22">
        <v>5895</v>
      </c>
      <c r="S441" s="191">
        <v>5376</v>
      </c>
      <c r="T441" s="22">
        <v>18063</v>
      </c>
      <c r="U441" s="191">
        <v>16842</v>
      </c>
      <c r="V441" s="22">
        <v>23958</v>
      </c>
      <c r="W441" s="191">
        <v>22218</v>
      </c>
      <c r="X441" s="22">
        <v>46176</v>
      </c>
      <c r="Y441" s="22">
        <v>11271</v>
      </c>
      <c r="Z441" s="191">
        <v>34905</v>
      </c>
    </row>
    <row r="442" spans="4:26">
      <c r="D442" s="35">
        <v>5913000</v>
      </c>
      <c r="E442" s="35" t="s">
        <v>134</v>
      </c>
      <c r="F442" s="190">
        <v>114387</v>
      </c>
      <c r="G442" s="22">
        <v>17540</v>
      </c>
      <c r="H442" s="22">
        <v>16302</v>
      </c>
      <c r="I442" s="22">
        <v>20060</v>
      </c>
      <c r="J442" s="22">
        <v>20400</v>
      </c>
      <c r="K442" s="22">
        <v>21225</v>
      </c>
      <c r="L442" s="191">
        <v>18860</v>
      </c>
      <c r="M442" s="22">
        <v>33842</v>
      </c>
      <c r="N442" s="22">
        <v>53902</v>
      </c>
      <c r="O442" s="191">
        <v>60485</v>
      </c>
      <c r="P442" s="22">
        <v>58777</v>
      </c>
      <c r="Q442" s="191">
        <v>55610</v>
      </c>
      <c r="R442" s="22">
        <v>10153</v>
      </c>
      <c r="S442" s="191">
        <v>9907</v>
      </c>
      <c r="T442" s="22">
        <v>31471</v>
      </c>
      <c r="U442" s="191">
        <v>29014</v>
      </c>
      <c r="V442" s="22">
        <v>41624</v>
      </c>
      <c r="W442" s="191">
        <v>38921</v>
      </c>
      <c r="X442" s="22">
        <v>80545</v>
      </c>
      <c r="Y442" s="22">
        <v>20060</v>
      </c>
      <c r="Z442" s="191">
        <v>60485</v>
      </c>
    </row>
    <row r="443" spans="4:26">
      <c r="D443" s="35">
        <v>5914000</v>
      </c>
      <c r="E443" s="35" t="s">
        <v>135</v>
      </c>
      <c r="F443" s="190">
        <v>38913</v>
      </c>
      <c r="G443" s="22">
        <v>5718</v>
      </c>
      <c r="H443" s="22">
        <v>5429</v>
      </c>
      <c r="I443" s="22">
        <v>6881</v>
      </c>
      <c r="J443" s="22">
        <v>7043</v>
      </c>
      <c r="K443" s="22">
        <v>7633</v>
      </c>
      <c r="L443" s="191">
        <v>6209</v>
      </c>
      <c r="M443" s="22">
        <v>11147</v>
      </c>
      <c r="N443" s="22">
        <v>18028</v>
      </c>
      <c r="O443" s="191">
        <v>20885</v>
      </c>
      <c r="P443" s="22">
        <v>20077</v>
      </c>
      <c r="Q443" s="191">
        <v>18836</v>
      </c>
      <c r="R443" s="22">
        <v>3544</v>
      </c>
      <c r="S443" s="191">
        <v>3337</v>
      </c>
      <c r="T443" s="22">
        <v>10772</v>
      </c>
      <c r="U443" s="191">
        <v>10113</v>
      </c>
      <c r="V443" s="22">
        <v>14316</v>
      </c>
      <c r="W443" s="191">
        <v>13450</v>
      </c>
      <c r="X443" s="22">
        <v>27766</v>
      </c>
      <c r="Y443" s="22">
        <v>6881</v>
      </c>
      <c r="Z443" s="191">
        <v>20885</v>
      </c>
    </row>
    <row r="444" spans="4:26">
      <c r="D444" s="35">
        <v>5915000</v>
      </c>
      <c r="E444" s="35" t="s">
        <v>136</v>
      </c>
      <c r="F444" s="190">
        <v>37665</v>
      </c>
      <c r="G444" s="22">
        <v>5176</v>
      </c>
      <c r="H444" s="22">
        <v>5146</v>
      </c>
      <c r="I444" s="22">
        <v>6559</v>
      </c>
      <c r="J444" s="22">
        <v>6970</v>
      </c>
      <c r="K444" s="22">
        <v>7455</v>
      </c>
      <c r="L444" s="191">
        <v>6359</v>
      </c>
      <c r="M444" s="22">
        <v>10322</v>
      </c>
      <c r="N444" s="22">
        <v>16881</v>
      </c>
      <c r="O444" s="191">
        <v>20784</v>
      </c>
      <c r="P444" s="22">
        <v>19334</v>
      </c>
      <c r="Q444" s="191">
        <v>18331</v>
      </c>
      <c r="R444" s="22">
        <v>3374</v>
      </c>
      <c r="S444" s="191">
        <v>3185</v>
      </c>
      <c r="T444" s="22">
        <v>10766</v>
      </c>
      <c r="U444" s="191">
        <v>10018</v>
      </c>
      <c r="V444" s="22">
        <v>14140</v>
      </c>
      <c r="W444" s="191">
        <v>13203</v>
      </c>
      <c r="X444" s="22">
        <v>27343</v>
      </c>
      <c r="Y444" s="22">
        <v>6559</v>
      </c>
      <c r="Z444" s="191">
        <v>20784</v>
      </c>
    </row>
    <row r="445" spans="4:26">
      <c r="D445" s="35">
        <v>5916000</v>
      </c>
      <c r="E445" s="35" t="s">
        <v>137</v>
      </c>
      <c r="F445" s="190">
        <v>30482</v>
      </c>
      <c r="G445" s="22">
        <v>4381</v>
      </c>
      <c r="H445" s="22">
        <v>4208</v>
      </c>
      <c r="I445" s="22">
        <v>5286</v>
      </c>
      <c r="J445" s="22">
        <v>5334</v>
      </c>
      <c r="K445" s="22">
        <v>6029</v>
      </c>
      <c r="L445" s="191">
        <v>5244</v>
      </c>
      <c r="M445" s="22">
        <v>8589</v>
      </c>
      <c r="N445" s="22">
        <v>13875</v>
      </c>
      <c r="O445" s="191">
        <v>16607</v>
      </c>
      <c r="P445" s="22">
        <v>15690</v>
      </c>
      <c r="Q445" s="191">
        <v>14792</v>
      </c>
      <c r="R445" s="22">
        <v>2664</v>
      </c>
      <c r="S445" s="191">
        <v>2622</v>
      </c>
      <c r="T445" s="22">
        <v>8590</v>
      </c>
      <c r="U445" s="191">
        <v>8017</v>
      </c>
      <c r="V445" s="22">
        <v>11254</v>
      </c>
      <c r="W445" s="191">
        <v>10639</v>
      </c>
      <c r="X445" s="22">
        <v>21893</v>
      </c>
      <c r="Y445" s="22">
        <v>5286</v>
      </c>
      <c r="Z445" s="191">
        <v>16607</v>
      </c>
    </row>
    <row r="446" spans="4:26">
      <c r="D446" s="35">
        <v>5958000</v>
      </c>
      <c r="E446" s="35" t="s">
        <v>275</v>
      </c>
      <c r="F446" s="190">
        <v>51514</v>
      </c>
      <c r="G446" s="22">
        <v>6934</v>
      </c>
      <c r="H446" s="22">
        <v>6551</v>
      </c>
      <c r="I446" s="22">
        <v>8736</v>
      </c>
      <c r="J446" s="22">
        <v>9718</v>
      </c>
      <c r="K446" s="22">
        <v>10993</v>
      </c>
      <c r="L446" s="191">
        <v>8582</v>
      </c>
      <c r="M446" s="22">
        <v>13485</v>
      </c>
      <c r="N446" s="22">
        <v>22221</v>
      </c>
      <c r="O446" s="191">
        <v>29293</v>
      </c>
      <c r="P446" s="22">
        <v>26736</v>
      </c>
      <c r="Q446" s="191">
        <v>24778</v>
      </c>
      <c r="R446" s="22">
        <v>4522</v>
      </c>
      <c r="S446" s="191">
        <v>4214</v>
      </c>
      <c r="T446" s="22">
        <v>15390</v>
      </c>
      <c r="U446" s="191">
        <v>13903</v>
      </c>
      <c r="V446" s="22">
        <v>19912</v>
      </c>
      <c r="W446" s="191">
        <v>18117</v>
      </c>
      <c r="X446" s="22">
        <v>38029</v>
      </c>
      <c r="Y446" s="22">
        <v>8736</v>
      </c>
      <c r="Z446" s="191">
        <v>29293</v>
      </c>
    </row>
    <row r="447" spans="4:26">
      <c r="D447" s="35">
        <v>5962000</v>
      </c>
      <c r="E447" s="35" t="s">
        <v>276</v>
      </c>
      <c r="F447" s="190">
        <v>82215</v>
      </c>
      <c r="G447" s="22">
        <v>11506</v>
      </c>
      <c r="H447" s="22">
        <v>10912</v>
      </c>
      <c r="I447" s="22">
        <v>14498</v>
      </c>
      <c r="J447" s="22">
        <v>15425</v>
      </c>
      <c r="K447" s="22">
        <v>16711</v>
      </c>
      <c r="L447" s="191">
        <v>13163</v>
      </c>
      <c r="M447" s="22">
        <v>22418</v>
      </c>
      <c r="N447" s="22">
        <v>36916</v>
      </c>
      <c r="O447" s="191">
        <v>45299</v>
      </c>
      <c r="P447" s="22">
        <v>42547</v>
      </c>
      <c r="Q447" s="191">
        <v>39668</v>
      </c>
      <c r="R447" s="22">
        <v>7479</v>
      </c>
      <c r="S447" s="191">
        <v>7019</v>
      </c>
      <c r="T447" s="22">
        <v>23543</v>
      </c>
      <c r="U447" s="191">
        <v>21756</v>
      </c>
      <c r="V447" s="22">
        <v>31022</v>
      </c>
      <c r="W447" s="191">
        <v>28775</v>
      </c>
      <c r="X447" s="22">
        <v>59797</v>
      </c>
      <c r="Y447" s="22">
        <v>14498</v>
      </c>
      <c r="Z447" s="191">
        <v>45299</v>
      </c>
    </row>
    <row r="448" spans="4:26">
      <c r="D448" s="35">
        <v>5966000</v>
      </c>
      <c r="E448" s="35" t="s">
        <v>277</v>
      </c>
      <c r="F448" s="190">
        <v>27854</v>
      </c>
      <c r="G448" s="22">
        <v>3790</v>
      </c>
      <c r="H448" s="22">
        <v>3769</v>
      </c>
      <c r="I448" s="22">
        <v>4773</v>
      </c>
      <c r="J448" s="22">
        <v>5125</v>
      </c>
      <c r="K448" s="22">
        <v>5675</v>
      </c>
      <c r="L448" s="191">
        <v>4722</v>
      </c>
      <c r="M448" s="22">
        <v>7559</v>
      </c>
      <c r="N448" s="22">
        <v>12332</v>
      </c>
      <c r="O448" s="191">
        <v>15522</v>
      </c>
      <c r="P448" s="22">
        <v>14616</v>
      </c>
      <c r="Q448" s="191">
        <v>13238</v>
      </c>
      <c r="R448" s="22">
        <v>2522</v>
      </c>
      <c r="S448" s="191">
        <v>2251</v>
      </c>
      <c r="T448" s="22">
        <v>8158</v>
      </c>
      <c r="U448" s="191">
        <v>7364</v>
      </c>
      <c r="V448" s="22">
        <v>10680</v>
      </c>
      <c r="W448" s="191">
        <v>9615</v>
      </c>
      <c r="X448" s="22">
        <v>20295</v>
      </c>
      <c r="Y448" s="22">
        <v>4773</v>
      </c>
      <c r="Z448" s="191">
        <v>15522</v>
      </c>
    </row>
    <row r="449" spans="1:26">
      <c r="D449" s="35">
        <v>5970000</v>
      </c>
      <c r="E449" s="35" t="s">
        <v>278</v>
      </c>
      <c r="F449" s="190">
        <v>54598</v>
      </c>
      <c r="G449" s="22">
        <v>8004</v>
      </c>
      <c r="H449" s="22">
        <v>7427</v>
      </c>
      <c r="I449" s="22">
        <v>9544</v>
      </c>
      <c r="J449" s="22">
        <v>9720</v>
      </c>
      <c r="K449" s="22">
        <v>10479</v>
      </c>
      <c r="L449" s="191">
        <v>9424</v>
      </c>
      <c r="M449" s="22">
        <v>15431</v>
      </c>
      <c r="N449" s="22">
        <v>24975</v>
      </c>
      <c r="O449" s="191">
        <v>29623</v>
      </c>
      <c r="P449" s="22">
        <v>28214</v>
      </c>
      <c r="Q449" s="191">
        <v>26384</v>
      </c>
      <c r="R449" s="22">
        <v>4933</v>
      </c>
      <c r="S449" s="191">
        <v>4611</v>
      </c>
      <c r="T449" s="22">
        <v>15322</v>
      </c>
      <c r="U449" s="191">
        <v>14301</v>
      </c>
      <c r="V449" s="22">
        <v>20255</v>
      </c>
      <c r="W449" s="191">
        <v>18912</v>
      </c>
      <c r="X449" s="22">
        <v>39167</v>
      </c>
      <c r="Y449" s="22">
        <v>9544</v>
      </c>
      <c r="Z449" s="191">
        <v>29623</v>
      </c>
    </row>
    <row r="450" spans="1:26">
      <c r="D450" s="35">
        <v>5974000</v>
      </c>
      <c r="E450" s="35" t="s">
        <v>279</v>
      </c>
      <c r="F450" s="190">
        <v>61438</v>
      </c>
      <c r="G450" s="22">
        <v>8430</v>
      </c>
      <c r="H450" s="22">
        <v>8220</v>
      </c>
      <c r="I450" s="22">
        <v>10812</v>
      </c>
      <c r="J450" s="22">
        <v>11407</v>
      </c>
      <c r="K450" s="22">
        <v>12523</v>
      </c>
      <c r="L450" s="191">
        <v>10046</v>
      </c>
      <c r="M450" s="22">
        <v>16650</v>
      </c>
      <c r="N450" s="22">
        <v>27462</v>
      </c>
      <c r="O450" s="191">
        <v>33976</v>
      </c>
      <c r="P450" s="22">
        <v>32181</v>
      </c>
      <c r="Q450" s="191">
        <v>29257</v>
      </c>
      <c r="R450" s="22">
        <v>5611</v>
      </c>
      <c r="S450" s="191">
        <v>5201</v>
      </c>
      <c r="T450" s="22">
        <v>17957</v>
      </c>
      <c r="U450" s="191">
        <v>16019</v>
      </c>
      <c r="V450" s="22">
        <v>23568</v>
      </c>
      <c r="W450" s="191">
        <v>21220</v>
      </c>
      <c r="X450" s="22">
        <v>44788</v>
      </c>
      <c r="Y450" s="22">
        <v>10812</v>
      </c>
      <c r="Z450" s="191">
        <v>33976</v>
      </c>
    </row>
    <row r="451" spans="1:26">
      <c r="A451" s="76"/>
      <c r="B451" s="76"/>
      <c r="C451" s="76"/>
      <c r="D451" s="76">
        <v>5978000</v>
      </c>
      <c r="E451" s="76" t="s">
        <v>280</v>
      </c>
      <c r="F451" s="260">
        <v>76426</v>
      </c>
      <c r="G451" s="261">
        <v>10774</v>
      </c>
      <c r="H451" s="261">
        <v>10390</v>
      </c>
      <c r="I451" s="261">
        <v>13268</v>
      </c>
      <c r="J451" s="261">
        <v>14134</v>
      </c>
      <c r="K451" s="261">
        <v>15216</v>
      </c>
      <c r="L451" s="262">
        <v>12644</v>
      </c>
      <c r="M451" s="261">
        <v>21164</v>
      </c>
      <c r="N451" s="261">
        <v>34432</v>
      </c>
      <c r="O451" s="262">
        <v>41994</v>
      </c>
      <c r="P451" s="261">
        <v>39544</v>
      </c>
      <c r="Q451" s="262">
        <v>36882</v>
      </c>
      <c r="R451" s="261">
        <v>6837</v>
      </c>
      <c r="S451" s="262">
        <v>6431</v>
      </c>
      <c r="T451" s="261">
        <v>21864</v>
      </c>
      <c r="U451" s="262">
        <v>20130</v>
      </c>
      <c r="V451" s="261">
        <v>28701</v>
      </c>
      <c r="W451" s="262">
        <v>26561</v>
      </c>
      <c r="X451" s="261">
        <v>55262</v>
      </c>
      <c r="Y451" s="261">
        <v>13268</v>
      </c>
      <c r="Z451" s="262">
        <v>41994</v>
      </c>
    </row>
    <row r="452" spans="1:26">
      <c r="E452" s="8" t="s">
        <v>179</v>
      </c>
      <c r="F452" s="346">
        <v>3581153</v>
      </c>
      <c r="G452" s="347">
        <v>521540</v>
      </c>
      <c r="H452" s="347">
        <v>495276</v>
      </c>
      <c r="I452" s="347">
        <v>634872</v>
      </c>
      <c r="J452" s="347">
        <v>653161</v>
      </c>
      <c r="K452" s="347">
        <v>690447</v>
      </c>
      <c r="L452" s="348">
        <v>585857</v>
      </c>
      <c r="M452" s="347">
        <v>1016816</v>
      </c>
      <c r="N452" s="347">
        <v>1651688</v>
      </c>
      <c r="O452" s="348">
        <v>1929465</v>
      </c>
      <c r="P452" s="347">
        <v>1850243</v>
      </c>
      <c r="Q452" s="348">
        <v>1730910</v>
      </c>
      <c r="R452" s="347">
        <v>326614</v>
      </c>
      <c r="S452" s="348">
        <v>308258</v>
      </c>
      <c r="T452" s="347">
        <v>1000430</v>
      </c>
      <c r="U452" s="348">
        <v>929035</v>
      </c>
      <c r="V452" s="347">
        <v>1327044</v>
      </c>
      <c r="W452" s="348">
        <v>1237293</v>
      </c>
      <c r="X452" s="347">
        <v>2564337</v>
      </c>
      <c r="Y452" s="347">
        <v>634872</v>
      </c>
      <c r="Z452" s="348">
        <v>1929465</v>
      </c>
    </row>
    <row r="453" spans="1:26">
      <c r="E453" s="11" t="s">
        <v>200</v>
      </c>
      <c r="F453" s="349">
        <v>1911407</v>
      </c>
      <c r="G453" s="347">
        <v>283540</v>
      </c>
      <c r="H453" s="347">
        <v>268493</v>
      </c>
      <c r="I453" s="347">
        <v>342630</v>
      </c>
      <c r="J453" s="347">
        <v>348675</v>
      </c>
      <c r="K453" s="347">
        <v>361373</v>
      </c>
      <c r="L453" s="348">
        <v>306696</v>
      </c>
      <c r="M453" s="347">
        <v>552033</v>
      </c>
      <c r="N453" s="347">
        <v>894663</v>
      </c>
      <c r="O453" s="348">
        <v>1016744</v>
      </c>
      <c r="P453" s="347">
        <v>987394</v>
      </c>
      <c r="Q453" s="348">
        <v>924013</v>
      </c>
      <c r="R453" s="347">
        <v>176222</v>
      </c>
      <c r="S453" s="348">
        <v>166408</v>
      </c>
      <c r="T453" s="347">
        <v>526808</v>
      </c>
      <c r="U453" s="348">
        <v>489936</v>
      </c>
      <c r="V453" s="347">
        <v>703030</v>
      </c>
      <c r="W453" s="348">
        <v>656344</v>
      </c>
      <c r="X453" s="347">
        <v>1359374</v>
      </c>
      <c r="Y453" s="347">
        <v>342630</v>
      </c>
      <c r="Z453" s="348">
        <v>1016744</v>
      </c>
    </row>
    <row r="454" spans="1:26">
      <c r="E454" s="12" t="s">
        <v>201</v>
      </c>
      <c r="F454" s="349">
        <v>1669746</v>
      </c>
      <c r="G454" s="347">
        <v>238000</v>
      </c>
      <c r="H454" s="347">
        <v>226783</v>
      </c>
      <c r="I454" s="347">
        <v>292242</v>
      </c>
      <c r="J454" s="347">
        <v>304486</v>
      </c>
      <c r="K454" s="347">
        <v>329074</v>
      </c>
      <c r="L454" s="348">
        <v>279161</v>
      </c>
      <c r="M454" s="347">
        <v>464783</v>
      </c>
      <c r="N454" s="347">
        <v>757025</v>
      </c>
      <c r="O454" s="348">
        <v>912721</v>
      </c>
      <c r="P454" s="347">
        <v>862849</v>
      </c>
      <c r="Q454" s="348">
        <v>806897</v>
      </c>
      <c r="R454" s="347">
        <v>150392</v>
      </c>
      <c r="S454" s="348">
        <v>141850</v>
      </c>
      <c r="T454" s="347">
        <v>473622</v>
      </c>
      <c r="U454" s="348">
        <v>439099</v>
      </c>
      <c r="V454" s="347">
        <v>624014</v>
      </c>
      <c r="W454" s="348">
        <v>580949</v>
      </c>
      <c r="X454" s="347">
        <v>1204963</v>
      </c>
      <c r="Y454" s="347">
        <v>292242</v>
      </c>
      <c r="Z454" s="348">
        <v>912721</v>
      </c>
    </row>
    <row r="455" spans="1:26">
      <c r="A455" s="49" t="s">
        <v>366</v>
      </c>
    </row>
    <row r="456" spans="1:26">
      <c r="F456" s="22"/>
      <c r="G456" s="22"/>
      <c r="H456" s="22"/>
      <c r="I456" s="22"/>
      <c r="J456" s="22"/>
      <c r="K456" s="22"/>
      <c r="L456" s="22"/>
      <c r="M456" s="22"/>
      <c r="N456" s="22"/>
      <c r="O456" s="22"/>
      <c r="P456" s="22"/>
      <c r="Q456" s="22"/>
      <c r="R456" s="22"/>
      <c r="S456" s="22"/>
      <c r="T456" s="22"/>
      <c r="U456" s="22"/>
      <c r="V456" s="22"/>
      <c r="W456" s="22"/>
      <c r="X456" s="22"/>
      <c r="Y456" s="22"/>
      <c r="Z456" s="22"/>
    </row>
    <row r="457" spans="1:26">
      <c r="F457" s="22"/>
      <c r="G457" s="22"/>
      <c r="H457" s="22"/>
      <c r="I457" s="22"/>
      <c r="J457" s="22"/>
      <c r="K457" s="22"/>
      <c r="L457" s="22"/>
      <c r="M457" s="22"/>
      <c r="N457" s="22"/>
      <c r="O457" s="22"/>
      <c r="P457" s="22"/>
      <c r="Q457" s="22"/>
      <c r="R457" s="22"/>
      <c r="S457" s="22"/>
      <c r="T457" s="22"/>
      <c r="U457" s="22"/>
      <c r="V457" s="22"/>
      <c r="W457" s="22"/>
      <c r="X457" s="22"/>
      <c r="Y457" s="22"/>
      <c r="Z457" s="22"/>
    </row>
    <row r="459" spans="1:26">
      <c r="F459" s="22"/>
      <c r="G459" s="22"/>
      <c r="H459" s="22"/>
      <c r="I459" s="22"/>
      <c r="J459" s="22"/>
      <c r="K459" s="22"/>
      <c r="L459" s="22"/>
      <c r="M459" s="22"/>
      <c r="N459" s="22"/>
      <c r="O459" s="22"/>
      <c r="P459" s="22"/>
      <c r="Q459" s="22"/>
      <c r="R459" s="22"/>
      <c r="S459" s="22"/>
      <c r="T459" s="22"/>
      <c r="U459" s="22"/>
      <c r="V459" s="22"/>
      <c r="W459" s="22"/>
      <c r="X459" s="22"/>
      <c r="Y459" s="22"/>
      <c r="Z459" s="22"/>
    </row>
    <row r="460" spans="1:26">
      <c r="F460" s="22"/>
      <c r="G460" s="22"/>
      <c r="H460" s="22"/>
      <c r="I460" s="22"/>
      <c r="J460" s="22"/>
      <c r="K460" s="22"/>
      <c r="L460" s="22"/>
      <c r="M460" s="22"/>
      <c r="N460" s="22"/>
      <c r="O460" s="22"/>
      <c r="P460" s="22"/>
      <c r="Q460" s="22"/>
      <c r="R460" s="22"/>
      <c r="S460" s="22"/>
      <c r="T460" s="22"/>
      <c r="U460" s="22"/>
      <c r="V460" s="22"/>
      <c r="W460" s="22"/>
      <c r="X460" s="22"/>
      <c r="Y460" s="22"/>
      <c r="Z460" s="22"/>
    </row>
    <row r="461" spans="1:26">
      <c r="F461" s="22"/>
      <c r="G461" s="22"/>
      <c r="H461" s="22"/>
      <c r="I461" s="22"/>
      <c r="J461" s="22"/>
      <c r="K461" s="22"/>
      <c r="L461" s="22"/>
      <c r="M461" s="22"/>
      <c r="N461" s="22"/>
      <c r="O461" s="22"/>
      <c r="P461" s="22"/>
      <c r="Q461" s="22"/>
      <c r="R461" s="22"/>
      <c r="S461" s="22"/>
      <c r="T461" s="22"/>
      <c r="U461" s="22"/>
      <c r="V461" s="22"/>
      <c r="W461" s="22"/>
      <c r="X461" s="22"/>
      <c r="Y461" s="22"/>
      <c r="Z461" s="22"/>
    </row>
  </sheetData>
  <sortState ref="A222:AD248">
    <sortCondition ref="E222:E248"/>
  </sortState>
  <mergeCells count="10">
    <mergeCell ref="X3:Z4"/>
    <mergeCell ref="F3:F5"/>
    <mergeCell ref="G3:L4"/>
    <mergeCell ref="M3:O4"/>
    <mergeCell ref="P3:W4"/>
    <mergeCell ref="A3:A5"/>
    <mergeCell ref="B3:B5"/>
    <mergeCell ref="C3:C5"/>
    <mergeCell ref="D3:D5"/>
    <mergeCell ref="E3:E5"/>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74"/>
  <sheetViews>
    <sheetView zoomScale="80" zoomScaleNormal="80" workbookViewId="0">
      <pane ySplit="4" topLeftCell="A5" activePane="bottomLeft" state="frozen"/>
      <selection pane="bottomLeft" activeCell="E68" sqref="E68"/>
    </sheetView>
  </sheetViews>
  <sheetFormatPr baseColWidth="10" defaultColWidth="11.42578125" defaultRowHeight="11.25"/>
  <cols>
    <col min="1" max="1" width="13" style="23" customWidth="1"/>
    <col min="2" max="2" width="29.42578125" style="23" customWidth="1"/>
    <col min="3" max="3" width="11.42578125" style="23"/>
    <col min="4" max="4" width="12" style="26" customWidth="1"/>
    <col min="5" max="5" width="11" style="36" customWidth="1"/>
    <col min="6" max="6" width="11.42578125" style="23" customWidth="1"/>
    <col min="7" max="10" width="11.42578125" style="23"/>
    <col min="11" max="12" width="11.42578125" style="36"/>
    <col min="13" max="13" width="11.42578125" style="23"/>
    <col min="14" max="14" width="12.85546875" style="23" customWidth="1"/>
    <col min="15" max="16384" width="11.42578125" style="23"/>
  </cols>
  <sheetData>
    <row r="1" spans="1:23" ht="18.75" customHeight="1">
      <c r="A1" s="50" t="s">
        <v>383</v>
      </c>
      <c r="E1" s="87"/>
      <c r="F1" s="27"/>
    </row>
    <row r="2" spans="1:23" ht="12.75" customHeight="1">
      <c r="A2" s="6"/>
      <c r="E2" s="87"/>
      <c r="F2" s="27"/>
      <c r="G2" s="6"/>
    </row>
    <row r="3" spans="1:23" ht="26.25" customHeight="1">
      <c r="A3" s="388" t="s">
        <v>219</v>
      </c>
      <c r="B3" s="390" t="s">
        <v>0</v>
      </c>
      <c r="C3" s="388" t="s">
        <v>182</v>
      </c>
      <c r="D3" s="388"/>
      <c r="E3" s="388"/>
      <c r="F3" s="389" t="s">
        <v>303</v>
      </c>
      <c r="G3" s="389"/>
      <c r="H3" s="389"/>
    </row>
    <row r="4" spans="1:23" s="25" customFormat="1" ht="141.75" customHeight="1">
      <c r="A4" s="390"/>
      <c r="B4" s="390"/>
      <c r="C4" s="263" t="s">
        <v>304</v>
      </c>
      <c r="D4" s="263" t="s">
        <v>305</v>
      </c>
      <c r="E4" s="263" t="s">
        <v>243</v>
      </c>
      <c r="F4" s="264" t="s">
        <v>304</v>
      </c>
      <c r="G4" s="264" t="s">
        <v>305</v>
      </c>
      <c r="H4" s="264" t="s">
        <v>243</v>
      </c>
      <c r="I4" s="35"/>
      <c r="J4" s="35"/>
      <c r="K4" s="35"/>
      <c r="L4" s="35"/>
      <c r="M4" s="35"/>
      <c r="N4" s="35"/>
      <c r="O4" s="35"/>
    </row>
    <row r="5" spans="1:23" s="35" customFormat="1" ht="12.75">
      <c r="A5" s="79">
        <v>5334000</v>
      </c>
      <c r="B5" s="171" t="s">
        <v>257</v>
      </c>
      <c r="C5" s="172">
        <v>5092</v>
      </c>
      <c r="D5" s="172">
        <v>5722</v>
      </c>
      <c r="E5" s="173">
        <v>2012</v>
      </c>
      <c r="F5" s="178">
        <v>819.12360851940036</v>
      </c>
      <c r="G5" s="178">
        <v>920.4684383244321</v>
      </c>
      <c r="H5" s="178">
        <v>323.65999613924458</v>
      </c>
      <c r="I5" s="176"/>
      <c r="J5" s="195"/>
      <c r="K5" s="64"/>
      <c r="L5" s="64"/>
      <c r="M5" s="64"/>
      <c r="N5" s="64"/>
      <c r="O5" s="64"/>
      <c r="P5" s="45"/>
      <c r="Q5" s="45"/>
      <c r="R5" s="45"/>
      <c r="S5" s="45"/>
      <c r="T5" s="45"/>
      <c r="U5" s="45"/>
      <c r="V5" s="45"/>
      <c r="W5" s="38"/>
    </row>
    <row r="6" spans="1:23" s="35" customFormat="1" ht="12.75">
      <c r="A6" s="79">
        <v>5334002</v>
      </c>
      <c r="B6" s="56" t="s">
        <v>249</v>
      </c>
      <c r="C6" s="172">
        <v>4523</v>
      </c>
      <c r="D6" s="172">
        <v>5362</v>
      </c>
      <c r="E6" s="173">
        <v>2139</v>
      </c>
      <c r="F6" s="178">
        <v>972.58359316202552</v>
      </c>
      <c r="G6" s="178">
        <v>1152.9943016879906</v>
      </c>
      <c r="H6" s="178">
        <v>459.95054295237071</v>
      </c>
      <c r="I6" s="64"/>
      <c r="J6" s="195"/>
      <c r="K6" s="64"/>
      <c r="L6" s="64"/>
      <c r="M6" s="64"/>
      <c r="N6" s="64"/>
      <c r="O6" s="64"/>
      <c r="P6" s="45"/>
      <c r="Q6" s="45"/>
      <c r="R6" s="45"/>
      <c r="S6" s="45"/>
      <c r="T6" s="45"/>
      <c r="U6" s="45"/>
      <c r="V6" s="45"/>
      <c r="W6" s="38"/>
    </row>
    <row r="7" spans="1:23" s="35" customFormat="1" ht="12.75">
      <c r="A7" s="79">
        <v>5711000</v>
      </c>
      <c r="B7" s="171" t="s">
        <v>368</v>
      </c>
      <c r="C7" s="172">
        <v>5121</v>
      </c>
      <c r="D7" s="172">
        <v>5487</v>
      </c>
      <c r="E7" s="173">
        <v>2363</v>
      </c>
      <c r="F7" s="178">
        <v>739.65479887340211</v>
      </c>
      <c r="G7" s="178">
        <v>792.51823499675027</v>
      </c>
      <c r="H7" s="178">
        <v>341.30136491658845</v>
      </c>
      <c r="I7" s="64"/>
      <c r="J7" s="195"/>
      <c r="K7" s="64"/>
      <c r="L7" s="64"/>
      <c r="M7" s="64"/>
      <c r="N7" s="64"/>
      <c r="O7" s="64"/>
      <c r="P7" s="45"/>
      <c r="Q7" s="45"/>
      <c r="R7" s="45"/>
      <c r="S7" s="45"/>
      <c r="T7" s="45"/>
      <c r="U7" s="45"/>
      <c r="V7" s="45"/>
      <c r="W7" s="38"/>
    </row>
    <row r="8" spans="1:23" s="35" customFormat="1" ht="12.75">
      <c r="A8" s="79">
        <v>5911000</v>
      </c>
      <c r="B8" s="171" t="s">
        <v>133</v>
      </c>
      <c r="C8" s="172">
        <v>4582</v>
      </c>
      <c r="D8" s="172">
        <v>6016</v>
      </c>
      <c r="E8" s="173">
        <v>2010</v>
      </c>
      <c r="F8" s="178">
        <v>705.57437634739756</v>
      </c>
      <c r="G8" s="178">
        <v>926.39359408684936</v>
      </c>
      <c r="H8" s="178">
        <v>309.51647674776717</v>
      </c>
      <c r="I8" s="64"/>
      <c r="J8" s="195"/>
      <c r="K8" s="64"/>
      <c r="L8" s="64"/>
      <c r="M8" s="64"/>
      <c r="N8" s="64"/>
      <c r="O8" s="64"/>
      <c r="P8" s="45"/>
      <c r="Q8" s="45"/>
      <c r="R8" s="45"/>
      <c r="S8" s="45"/>
      <c r="T8" s="45"/>
      <c r="U8" s="45"/>
      <c r="V8" s="45"/>
      <c r="W8" s="38"/>
    </row>
    <row r="9" spans="1:23" s="35" customFormat="1" ht="12.75">
      <c r="A9" s="79">
        <v>5314000</v>
      </c>
      <c r="B9" s="171" t="s">
        <v>54</v>
      </c>
      <c r="C9" s="172">
        <v>4006</v>
      </c>
      <c r="D9" s="172">
        <v>4402</v>
      </c>
      <c r="E9" s="173">
        <v>1978</v>
      </c>
      <c r="F9" s="178">
        <v>580.77330124534274</v>
      </c>
      <c r="G9" s="178">
        <v>638.18374240688922</v>
      </c>
      <c r="H9" s="178">
        <v>286.76225408469492</v>
      </c>
      <c r="I9" s="64"/>
      <c r="J9" s="195"/>
      <c r="K9" s="64"/>
      <c r="L9" s="64"/>
      <c r="M9" s="64"/>
      <c r="N9" s="64"/>
      <c r="O9" s="64"/>
      <c r="P9" s="45"/>
      <c r="Q9" s="45"/>
      <c r="R9" s="45"/>
      <c r="S9" s="45"/>
      <c r="T9" s="45"/>
      <c r="U9" s="45"/>
      <c r="V9" s="45"/>
      <c r="W9" s="38"/>
    </row>
    <row r="10" spans="1:23" s="35" customFormat="1" ht="12.75">
      <c r="A10" s="79">
        <v>5554000</v>
      </c>
      <c r="B10" s="171" t="s">
        <v>264</v>
      </c>
      <c r="C10" s="172">
        <v>5870</v>
      </c>
      <c r="D10" s="172">
        <v>6612</v>
      </c>
      <c r="E10" s="173">
        <v>3279</v>
      </c>
      <c r="F10" s="178">
        <v>721.51136349668741</v>
      </c>
      <c r="G10" s="178">
        <v>812.71433312437773</v>
      </c>
      <c r="H10" s="178">
        <v>403.03846012021091</v>
      </c>
      <c r="I10" s="64"/>
      <c r="J10" s="195"/>
      <c r="K10" s="64"/>
      <c r="L10" s="64"/>
      <c r="M10" s="64"/>
      <c r="N10" s="64"/>
      <c r="O10" s="64"/>
      <c r="P10" s="45"/>
      <c r="Q10" s="45"/>
      <c r="R10" s="45"/>
      <c r="S10" s="45"/>
      <c r="T10" s="45"/>
      <c r="U10" s="45"/>
      <c r="V10" s="45"/>
      <c r="W10" s="38"/>
    </row>
    <row r="11" spans="1:23" s="35" customFormat="1" ht="12.75">
      <c r="A11" s="79">
        <v>5512000</v>
      </c>
      <c r="B11" s="171" t="s">
        <v>95</v>
      </c>
      <c r="C11" s="172">
        <v>1533</v>
      </c>
      <c r="D11" s="172">
        <v>1538</v>
      </c>
      <c r="E11" s="79">
        <v>653</v>
      </c>
      <c r="F11" s="178">
        <v>698.3736504031707</v>
      </c>
      <c r="G11" s="178">
        <v>700.651450958954</v>
      </c>
      <c r="H11" s="178">
        <v>297.48075258530361</v>
      </c>
      <c r="I11" s="64"/>
      <c r="J11" s="195"/>
      <c r="K11" s="64"/>
      <c r="L11" s="64"/>
      <c r="M11" s="64"/>
      <c r="N11" s="64"/>
      <c r="O11" s="64"/>
      <c r="P11" s="45"/>
      <c r="Q11" s="45"/>
      <c r="R11" s="45"/>
      <c r="S11" s="45"/>
      <c r="T11" s="45"/>
      <c r="U11" s="45"/>
      <c r="V11" s="45"/>
      <c r="W11" s="38"/>
    </row>
    <row r="12" spans="1:23" s="35" customFormat="1" ht="12.75">
      <c r="A12" s="79">
        <v>5558000</v>
      </c>
      <c r="B12" s="171" t="s">
        <v>265</v>
      </c>
      <c r="C12" s="172">
        <v>2461</v>
      </c>
      <c r="D12" s="172">
        <v>2847</v>
      </c>
      <c r="E12" s="173">
        <v>1168</v>
      </c>
      <c r="F12" s="178">
        <v>533.74685520950811</v>
      </c>
      <c r="G12" s="178">
        <v>617.46334692461176</v>
      </c>
      <c r="H12" s="178">
        <v>253.3182961741997</v>
      </c>
      <c r="I12" s="64"/>
      <c r="J12" s="195"/>
      <c r="K12" s="64"/>
      <c r="L12" s="64"/>
      <c r="M12" s="64"/>
      <c r="N12" s="64"/>
      <c r="O12" s="64"/>
      <c r="P12" s="45"/>
      <c r="Q12" s="45"/>
      <c r="R12" s="45"/>
      <c r="S12" s="45"/>
      <c r="T12" s="45"/>
      <c r="U12" s="45"/>
      <c r="V12" s="45"/>
      <c r="W12" s="38"/>
    </row>
    <row r="13" spans="1:23" s="35" customFormat="1" ht="12.75">
      <c r="A13" s="79">
        <v>5913000</v>
      </c>
      <c r="B13" s="171" t="s">
        <v>134</v>
      </c>
      <c r="C13" s="172">
        <v>9831</v>
      </c>
      <c r="D13" s="172">
        <v>11171</v>
      </c>
      <c r="E13" s="173">
        <v>4278</v>
      </c>
      <c r="F13" s="178">
        <v>859.45081171811489</v>
      </c>
      <c r="G13" s="178">
        <v>976.5969909168</v>
      </c>
      <c r="H13" s="178">
        <v>373.99354821789188</v>
      </c>
      <c r="I13" s="64"/>
      <c r="J13" s="195"/>
      <c r="K13" s="64"/>
      <c r="L13" s="64"/>
      <c r="M13" s="64"/>
      <c r="N13" s="64"/>
      <c r="O13" s="64"/>
      <c r="P13" s="45"/>
      <c r="Q13" s="45"/>
      <c r="R13" s="45"/>
      <c r="S13" s="45"/>
      <c r="T13" s="45"/>
      <c r="U13" s="45"/>
      <c r="V13" s="45"/>
      <c r="W13" s="38"/>
    </row>
    <row r="14" spans="1:23" s="35" customFormat="1" ht="12.75">
      <c r="A14" s="79">
        <v>5112000</v>
      </c>
      <c r="B14" s="171" t="s">
        <v>16</v>
      </c>
      <c r="C14" s="172">
        <v>9063</v>
      </c>
      <c r="D14" s="172">
        <v>11260</v>
      </c>
      <c r="E14" s="173">
        <v>2266</v>
      </c>
      <c r="F14" s="178">
        <v>891.50985156257684</v>
      </c>
      <c r="G14" s="178">
        <v>1107.6245093892326</v>
      </c>
      <c r="H14" s="178">
        <v>222.90205490905871</v>
      </c>
      <c r="I14" s="64"/>
      <c r="J14" s="195"/>
      <c r="K14" s="64"/>
      <c r="L14" s="64"/>
      <c r="M14" s="64"/>
      <c r="N14" s="64"/>
      <c r="O14" s="64"/>
      <c r="P14" s="45"/>
      <c r="Q14" s="45"/>
      <c r="R14" s="45"/>
      <c r="S14" s="45"/>
      <c r="T14" s="45"/>
      <c r="U14" s="45"/>
      <c r="V14" s="45"/>
      <c r="W14" s="38"/>
    </row>
    <row r="15" spans="1:23" s="35" customFormat="1" ht="12.75">
      <c r="A15" s="79">
        <v>5358000</v>
      </c>
      <c r="B15" s="171" t="s">
        <v>258</v>
      </c>
      <c r="C15" s="172">
        <v>3874</v>
      </c>
      <c r="D15" s="172">
        <v>4412</v>
      </c>
      <c r="E15" s="173">
        <v>2060</v>
      </c>
      <c r="F15" s="178">
        <v>732.51900313882697</v>
      </c>
      <c r="G15" s="178">
        <v>834.24724879930409</v>
      </c>
      <c r="H15" s="178">
        <v>389.51707446205046</v>
      </c>
      <c r="I15" s="64"/>
      <c r="J15" s="195"/>
      <c r="K15" s="64"/>
      <c r="L15" s="64"/>
      <c r="M15" s="64"/>
      <c r="N15" s="64"/>
      <c r="O15" s="64"/>
      <c r="P15" s="45"/>
      <c r="Q15" s="45"/>
      <c r="R15" s="45"/>
      <c r="S15" s="45"/>
      <c r="T15" s="45"/>
      <c r="U15" s="45"/>
      <c r="V15" s="45"/>
      <c r="W15" s="38"/>
    </row>
    <row r="16" spans="1:23" s="35" customFormat="1" ht="12.75">
      <c r="A16" s="79">
        <v>5111000</v>
      </c>
      <c r="B16" s="171" t="s">
        <v>15</v>
      </c>
      <c r="C16" s="172">
        <v>9316</v>
      </c>
      <c r="D16" s="172">
        <v>10985</v>
      </c>
      <c r="E16" s="173">
        <v>6175</v>
      </c>
      <c r="F16" s="178">
        <v>805.93812720603512</v>
      </c>
      <c r="G16" s="178">
        <v>950.32528202643778</v>
      </c>
      <c r="H16" s="178">
        <v>534.20651948231716</v>
      </c>
      <c r="I16" s="64"/>
      <c r="J16" s="195"/>
      <c r="K16" s="64"/>
      <c r="L16" s="64"/>
      <c r="M16" s="64"/>
      <c r="N16" s="64"/>
      <c r="O16" s="64"/>
      <c r="P16" s="45"/>
      <c r="Q16" s="45"/>
      <c r="R16" s="45"/>
      <c r="S16" s="45"/>
      <c r="T16" s="45"/>
      <c r="U16" s="45"/>
      <c r="V16" s="45"/>
      <c r="W16" s="38"/>
    </row>
    <row r="17" spans="1:23" s="35" customFormat="1" ht="12.75">
      <c r="A17" s="79">
        <v>5954000</v>
      </c>
      <c r="B17" s="171" t="s">
        <v>331</v>
      </c>
      <c r="C17" s="172">
        <v>4733</v>
      </c>
      <c r="D17" s="172">
        <v>5529</v>
      </c>
      <c r="E17" s="173">
        <v>2014</v>
      </c>
      <c r="F17" s="178">
        <v>796.43932892456291</v>
      </c>
      <c r="G17" s="178">
        <v>930.38517845423803</v>
      </c>
      <c r="H17" s="178">
        <v>338.90319215171559</v>
      </c>
      <c r="I17" s="64"/>
      <c r="J17" s="195"/>
      <c r="K17" s="64"/>
      <c r="L17" s="64"/>
      <c r="M17" s="64"/>
      <c r="N17" s="64"/>
      <c r="O17" s="64"/>
      <c r="P17" s="45"/>
      <c r="Q17" s="45"/>
      <c r="R17" s="45"/>
      <c r="S17" s="45"/>
      <c r="T17" s="45"/>
      <c r="U17" s="45"/>
      <c r="V17" s="45"/>
      <c r="W17" s="38"/>
    </row>
    <row r="18" spans="1:23" s="35" customFormat="1" ht="12.75">
      <c r="A18" s="79">
        <v>5113000</v>
      </c>
      <c r="B18" s="171" t="s">
        <v>17</v>
      </c>
      <c r="C18" s="172">
        <v>7739</v>
      </c>
      <c r="D18" s="172">
        <v>9674</v>
      </c>
      <c r="E18" s="173">
        <v>3107</v>
      </c>
      <c r="F18" s="178">
        <v>695.78429697825175</v>
      </c>
      <c r="G18" s="178">
        <v>869.75284777976572</v>
      </c>
      <c r="H18" s="178">
        <v>279.33864978827086</v>
      </c>
      <c r="I18" s="64"/>
      <c r="J18" s="195"/>
      <c r="K18" s="64"/>
      <c r="L18" s="64"/>
      <c r="M18" s="64"/>
      <c r="N18" s="64"/>
      <c r="O18" s="64"/>
      <c r="P18" s="45"/>
      <c r="Q18" s="45"/>
      <c r="R18" s="45"/>
      <c r="S18" s="45"/>
      <c r="T18" s="45"/>
      <c r="U18" s="45"/>
      <c r="V18" s="45"/>
      <c r="W18" s="38"/>
    </row>
    <row r="19" spans="1:23" s="35" customFormat="1" ht="12.75">
      <c r="A19" s="79">
        <v>5366000</v>
      </c>
      <c r="B19" s="171" t="s">
        <v>259</v>
      </c>
      <c r="C19" s="172">
        <v>2097</v>
      </c>
      <c r="D19" s="172">
        <v>2477</v>
      </c>
      <c r="E19" s="173">
        <v>794</v>
      </c>
      <c r="F19" s="178">
        <v>543.65861246500049</v>
      </c>
      <c r="G19" s="178">
        <v>642.17567147153375</v>
      </c>
      <c r="H19" s="178">
        <v>205.84880223996683</v>
      </c>
      <c r="I19" s="64"/>
      <c r="J19" s="195"/>
      <c r="K19" s="64"/>
      <c r="L19" s="64"/>
      <c r="M19" s="64"/>
      <c r="N19" s="64"/>
      <c r="O19" s="64"/>
      <c r="P19" s="45"/>
      <c r="Q19" s="45"/>
      <c r="R19" s="45"/>
      <c r="S19" s="45"/>
      <c r="T19" s="45"/>
      <c r="U19" s="45"/>
      <c r="V19" s="45"/>
      <c r="W19" s="38"/>
    </row>
    <row r="20" spans="1:23" s="35" customFormat="1" ht="12.75">
      <c r="A20" s="79">
        <v>5513000</v>
      </c>
      <c r="B20" s="171" t="s">
        <v>96</v>
      </c>
      <c r="C20" s="172">
        <v>2829</v>
      </c>
      <c r="D20" s="172">
        <v>3289</v>
      </c>
      <c r="E20" s="173">
        <v>1531</v>
      </c>
      <c r="F20" s="178">
        <v>519.45428838985697</v>
      </c>
      <c r="G20" s="178">
        <v>603.91840032316702</v>
      </c>
      <c r="H20" s="178">
        <v>281.11859863021243</v>
      </c>
      <c r="I20" s="64"/>
      <c r="J20" s="195"/>
      <c r="K20" s="64"/>
      <c r="L20" s="64"/>
      <c r="M20" s="64"/>
      <c r="N20" s="64"/>
      <c r="O20" s="64"/>
      <c r="P20" s="45"/>
      <c r="Q20" s="45"/>
      <c r="R20" s="45"/>
      <c r="S20" s="45"/>
      <c r="T20" s="45"/>
      <c r="U20" s="45"/>
      <c r="V20" s="45"/>
      <c r="W20" s="38"/>
    </row>
    <row r="21" spans="1:23" s="35" customFormat="1" ht="12.75">
      <c r="A21" s="79">
        <v>5754000</v>
      </c>
      <c r="B21" s="171" t="s">
        <v>268</v>
      </c>
      <c r="C21" s="172">
        <v>5068</v>
      </c>
      <c r="D21" s="172">
        <v>5966</v>
      </c>
      <c r="E21" s="173">
        <v>2332</v>
      </c>
      <c r="F21" s="178">
        <v>647.75879037308766</v>
      </c>
      <c r="G21" s="178">
        <v>762.53530847786908</v>
      </c>
      <c r="H21" s="178">
        <v>298.06106928769537</v>
      </c>
      <c r="I21" s="64"/>
      <c r="J21" s="195"/>
      <c r="K21" s="64"/>
      <c r="L21" s="64"/>
      <c r="M21" s="64"/>
      <c r="N21" s="64"/>
      <c r="O21" s="64"/>
      <c r="P21" s="45"/>
      <c r="Q21" s="45"/>
      <c r="R21" s="45"/>
      <c r="S21" s="45"/>
      <c r="T21" s="45"/>
      <c r="U21" s="45"/>
      <c r="V21" s="45"/>
      <c r="W21" s="38"/>
    </row>
    <row r="22" spans="1:23" s="35" customFormat="1" ht="12.75">
      <c r="A22" s="79">
        <v>5914000</v>
      </c>
      <c r="B22" s="171" t="s">
        <v>135</v>
      </c>
      <c r="C22" s="172">
        <v>2494</v>
      </c>
      <c r="D22" s="172">
        <v>2511</v>
      </c>
      <c r="E22" s="173">
        <v>915</v>
      </c>
      <c r="F22" s="178">
        <v>640.91691722560586</v>
      </c>
      <c r="G22" s="178">
        <v>645.28563719065608</v>
      </c>
      <c r="H22" s="178">
        <v>235.13992753064528</v>
      </c>
      <c r="I22" s="64"/>
      <c r="J22" s="195"/>
      <c r="K22" s="64"/>
      <c r="L22" s="64"/>
      <c r="M22" s="64"/>
      <c r="N22" s="64"/>
      <c r="O22" s="64"/>
      <c r="P22" s="45"/>
      <c r="Q22" s="45"/>
      <c r="R22" s="45"/>
      <c r="S22" s="45"/>
      <c r="T22" s="45"/>
      <c r="U22" s="45"/>
      <c r="V22" s="45"/>
      <c r="W22" s="38"/>
    </row>
    <row r="23" spans="1:23" s="35" customFormat="1" ht="12.75">
      <c r="A23" s="79">
        <v>5915000</v>
      </c>
      <c r="B23" s="171" t="s">
        <v>136</v>
      </c>
      <c r="C23" s="172">
        <v>3106</v>
      </c>
      <c r="D23" s="172">
        <v>3839</v>
      </c>
      <c r="E23" s="173">
        <v>1317</v>
      </c>
      <c r="F23" s="178">
        <v>824.63825833001465</v>
      </c>
      <c r="G23" s="178">
        <v>1019.2486393203238</v>
      </c>
      <c r="H23" s="178">
        <v>349.66148944643567</v>
      </c>
      <c r="I23" s="64"/>
      <c r="J23" s="195"/>
      <c r="K23" s="64"/>
      <c r="L23" s="64"/>
      <c r="M23" s="64"/>
      <c r="N23" s="64"/>
      <c r="O23" s="64"/>
      <c r="P23" s="45"/>
      <c r="Q23" s="45"/>
      <c r="R23" s="45"/>
      <c r="S23" s="45"/>
      <c r="T23" s="45"/>
      <c r="U23" s="45"/>
      <c r="V23" s="45"/>
      <c r="W23" s="38"/>
    </row>
    <row r="24" spans="1:23" s="35" customFormat="1" ht="12.75">
      <c r="A24" s="79">
        <v>5370000</v>
      </c>
      <c r="B24" s="171" t="s">
        <v>260</v>
      </c>
      <c r="C24" s="172">
        <v>3049</v>
      </c>
      <c r="D24" s="172">
        <v>3767</v>
      </c>
      <c r="E24" s="173">
        <v>1073</v>
      </c>
      <c r="F24" s="178">
        <v>593.82607848865518</v>
      </c>
      <c r="G24" s="178">
        <v>733.66442691596058</v>
      </c>
      <c r="H24" s="178">
        <v>208.97847891712922</v>
      </c>
      <c r="I24" s="64"/>
      <c r="J24" s="195"/>
      <c r="K24" s="64"/>
      <c r="L24" s="64"/>
      <c r="M24" s="64"/>
      <c r="N24" s="64"/>
      <c r="O24" s="64"/>
      <c r="P24" s="45"/>
      <c r="Q24" s="45"/>
      <c r="R24" s="45"/>
      <c r="S24" s="45"/>
      <c r="T24" s="45"/>
      <c r="U24" s="45"/>
      <c r="V24" s="45"/>
      <c r="W24" s="38"/>
    </row>
    <row r="25" spans="1:23" s="35" customFormat="1" ht="12.75">
      <c r="A25" s="79">
        <v>5758000</v>
      </c>
      <c r="B25" s="171" t="s">
        <v>270</v>
      </c>
      <c r="C25" s="172">
        <v>2402</v>
      </c>
      <c r="D25" s="172">
        <v>2786</v>
      </c>
      <c r="E25" s="79">
        <v>1060</v>
      </c>
      <c r="F25" s="178">
        <v>471.94278528764539</v>
      </c>
      <c r="G25" s="178">
        <v>547.39075762338882</v>
      </c>
      <c r="H25" s="178">
        <v>208.26784030179189</v>
      </c>
      <c r="I25" s="64"/>
      <c r="J25" s="195"/>
      <c r="K25" s="64"/>
      <c r="L25" s="64"/>
      <c r="M25" s="64"/>
      <c r="N25" s="64"/>
      <c r="O25" s="64"/>
      <c r="P25" s="45"/>
      <c r="Q25" s="45"/>
      <c r="R25" s="45"/>
      <c r="S25" s="45"/>
      <c r="T25" s="45"/>
      <c r="U25" s="45"/>
      <c r="V25" s="45"/>
      <c r="W25" s="38"/>
    </row>
    <row r="26" spans="1:23" s="35" customFormat="1" ht="12.75">
      <c r="A26" s="79">
        <v>5916000</v>
      </c>
      <c r="B26" s="171" t="s">
        <v>137</v>
      </c>
      <c r="C26" s="172">
        <v>1905</v>
      </c>
      <c r="D26" s="172">
        <v>2579</v>
      </c>
      <c r="E26" s="79">
        <v>815</v>
      </c>
      <c r="F26" s="178">
        <v>624.95899219211333</v>
      </c>
      <c r="G26" s="178">
        <v>846.07309231677709</v>
      </c>
      <c r="H26" s="178">
        <v>267.37090742077288</v>
      </c>
      <c r="I26" s="64"/>
      <c r="J26" s="195"/>
      <c r="K26" s="64"/>
      <c r="L26" s="64"/>
      <c r="M26" s="64"/>
      <c r="N26" s="64"/>
      <c r="O26" s="64"/>
      <c r="P26" s="45"/>
      <c r="Q26" s="45"/>
      <c r="R26" s="45"/>
      <c r="S26" s="45"/>
      <c r="T26" s="45"/>
      <c r="U26" s="45"/>
      <c r="V26" s="45"/>
      <c r="W26" s="38"/>
    </row>
    <row r="27" spans="1:23" s="35" customFormat="1" ht="12.75">
      <c r="A27" s="79">
        <v>5958000</v>
      </c>
      <c r="B27" s="171" t="s">
        <v>275</v>
      </c>
      <c r="C27" s="172">
        <v>2832</v>
      </c>
      <c r="D27" s="172">
        <v>3293</v>
      </c>
      <c r="E27" s="173">
        <v>1574</v>
      </c>
      <c r="F27" s="178">
        <v>549.75346507745462</v>
      </c>
      <c r="G27" s="178">
        <v>639.24370074154592</v>
      </c>
      <c r="H27" s="178">
        <v>305.54800636720114</v>
      </c>
      <c r="I27" s="64"/>
      <c r="J27" s="195"/>
      <c r="K27" s="64"/>
      <c r="L27" s="64"/>
      <c r="M27" s="64"/>
      <c r="N27" s="64"/>
      <c r="O27" s="64"/>
      <c r="P27" s="45"/>
      <c r="Q27" s="45"/>
      <c r="R27" s="45"/>
      <c r="S27" s="45"/>
      <c r="T27" s="45"/>
      <c r="U27" s="45"/>
      <c r="V27" s="45"/>
      <c r="W27" s="38"/>
    </row>
    <row r="28" spans="1:23" s="35" customFormat="1" ht="12.75">
      <c r="A28" s="79">
        <v>5762000</v>
      </c>
      <c r="B28" s="171" t="s">
        <v>271</v>
      </c>
      <c r="C28" s="172">
        <v>1085</v>
      </c>
      <c r="D28" s="172">
        <v>1179</v>
      </c>
      <c r="E28" s="79">
        <v>481</v>
      </c>
      <c r="F28" s="178">
        <v>384.65629099159787</v>
      </c>
      <c r="G28" s="178">
        <v>417.98135214663023</v>
      </c>
      <c r="H28" s="178">
        <v>170.52504697415534</v>
      </c>
      <c r="I28" s="64"/>
      <c r="J28" s="195"/>
      <c r="K28" s="64"/>
      <c r="L28" s="64"/>
      <c r="M28" s="64"/>
      <c r="N28" s="64"/>
      <c r="O28" s="64"/>
      <c r="P28" s="45"/>
      <c r="Q28" s="45"/>
      <c r="R28" s="45"/>
      <c r="S28" s="45"/>
      <c r="T28" s="45"/>
      <c r="U28" s="45"/>
      <c r="V28" s="45"/>
      <c r="W28" s="38"/>
    </row>
    <row r="29" spans="1:23" s="35" customFormat="1" ht="12.75">
      <c r="A29" s="79">
        <v>5154000</v>
      </c>
      <c r="B29" s="171" t="s">
        <v>252</v>
      </c>
      <c r="C29" s="172">
        <v>4412</v>
      </c>
      <c r="D29" s="172">
        <v>4463</v>
      </c>
      <c r="E29" s="173">
        <v>1920</v>
      </c>
      <c r="F29" s="178">
        <v>711.16555714953495</v>
      </c>
      <c r="G29" s="178">
        <v>719.38619255629521</v>
      </c>
      <c r="H29" s="178">
        <v>309.48274472509229</v>
      </c>
      <c r="I29" s="64"/>
      <c r="J29" s="195"/>
      <c r="K29" s="64"/>
      <c r="L29" s="64"/>
      <c r="M29" s="64"/>
      <c r="N29" s="64"/>
      <c r="O29" s="64"/>
      <c r="P29" s="45"/>
      <c r="Q29" s="45"/>
      <c r="R29" s="45"/>
      <c r="S29" s="45"/>
      <c r="T29" s="45"/>
      <c r="U29" s="45"/>
      <c r="V29" s="45"/>
      <c r="W29" s="38"/>
    </row>
    <row r="30" spans="1:23" s="35" customFormat="1" ht="12.75">
      <c r="A30" s="79">
        <v>5315000</v>
      </c>
      <c r="B30" s="171" t="s">
        <v>55</v>
      </c>
      <c r="C30" s="172">
        <v>11973</v>
      </c>
      <c r="D30" s="172">
        <v>14025</v>
      </c>
      <c r="E30" s="173">
        <v>6204</v>
      </c>
      <c r="F30" s="178">
        <v>575.55858939353152</v>
      </c>
      <c r="G30" s="178">
        <v>674.20105372457022</v>
      </c>
      <c r="H30" s="178">
        <v>298.23481905933932</v>
      </c>
      <c r="I30" s="64"/>
      <c r="J30" s="195"/>
      <c r="K30" s="64"/>
      <c r="L30" s="64"/>
      <c r="M30" s="64"/>
      <c r="N30" s="64"/>
      <c r="O30" s="64"/>
      <c r="P30" s="45"/>
      <c r="Q30" s="45"/>
      <c r="R30" s="45"/>
      <c r="S30" s="45"/>
      <c r="T30" s="45"/>
      <c r="U30" s="45"/>
      <c r="V30" s="45"/>
      <c r="W30" s="38"/>
    </row>
    <row r="31" spans="1:23" s="35" customFormat="1" ht="12.75">
      <c r="A31" s="79">
        <v>5114000</v>
      </c>
      <c r="B31" s="171" t="s">
        <v>18</v>
      </c>
      <c r="C31" s="172">
        <v>3192</v>
      </c>
      <c r="D31" s="172">
        <v>3382</v>
      </c>
      <c r="E31" s="173">
        <v>2213</v>
      </c>
      <c r="F31" s="178">
        <v>717.49685308397773</v>
      </c>
      <c r="G31" s="178">
        <v>760.20499910088108</v>
      </c>
      <c r="H31" s="178">
        <v>497.43751123898579</v>
      </c>
      <c r="I31" s="64"/>
      <c r="J31" s="195"/>
      <c r="K31" s="64"/>
      <c r="L31" s="64"/>
      <c r="M31" s="64"/>
      <c r="N31" s="64"/>
      <c r="O31" s="64"/>
      <c r="P31" s="45"/>
      <c r="Q31" s="45"/>
      <c r="R31" s="45"/>
      <c r="S31" s="45"/>
      <c r="T31" s="45"/>
      <c r="U31" s="45"/>
      <c r="V31" s="45"/>
      <c r="W31" s="38"/>
    </row>
    <row r="32" spans="1:23" s="35" customFormat="1" ht="12.75">
      <c r="A32" s="79">
        <v>5316000</v>
      </c>
      <c r="B32" s="171" t="s">
        <v>56</v>
      </c>
      <c r="C32" s="172">
        <v>2313</v>
      </c>
      <c r="D32" s="172">
        <v>2313</v>
      </c>
      <c r="E32" s="173">
        <v>1110</v>
      </c>
      <c r="F32" s="178">
        <v>700.20888202706385</v>
      </c>
      <c r="G32" s="178">
        <v>700.20888202706385</v>
      </c>
      <c r="H32" s="178">
        <v>336.0276087548815</v>
      </c>
      <c r="I32" s="64"/>
      <c r="J32" s="195"/>
      <c r="K32" s="64"/>
      <c r="L32" s="64"/>
      <c r="M32" s="64"/>
      <c r="N32" s="64"/>
      <c r="O32" s="64"/>
      <c r="P32" s="45"/>
      <c r="Q32" s="45"/>
      <c r="R32" s="45"/>
      <c r="S32" s="45"/>
      <c r="T32" s="45"/>
      <c r="U32" s="45"/>
      <c r="V32" s="45"/>
      <c r="W32" s="38"/>
    </row>
    <row r="33" spans="1:23" s="35" customFormat="1" ht="12.75">
      <c r="A33" s="79">
        <v>5766000</v>
      </c>
      <c r="B33" s="171" t="s">
        <v>272</v>
      </c>
      <c r="C33" s="172">
        <v>3553</v>
      </c>
      <c r="D33" s="172">
        <v>4289</v>
      </c>
      <c r="E33" s="173">
        <v>1411</v>
      </c>
      <c r="F33" s="178">
        <v>480.4532731132777</v>
      </c>
      <c r="G33" s="178">
        <v>579.97863450122384</v>
      </c>
      <c r="H33" s="178">
        <v>190.80201755216291</v>
      </c>
      <c r="I33" s="64"/>
      <c r="J33" s="195"/>
      <c r="K33" s="64"/>
      <c r="L33" s="64"/>
      <c r="M33" s="64"/>
      <c r="N33" s="64"/>
      <c r="O33" s="64"/>
      <c r="P33" s="45"/>
      <c r="Q33" s="45"/>
      <c r="R33" s="45"/>
      <c r="S33" s="45"/>
      <c r="T33" s="45"/>
      <c r="U33" s="45"/>
      <c r="V33" s="45"/>
      <c r="W33" s="38"/>
    </row>
    <row r="34" spans="1:23" s="35" customFormat="1" ht="12.75">
      <c r="A34" s="79">
        <v>5962000</v>
      </c>
      <c r="B34" s="171" t="s">
        <v>276</v>
      </c>
      <c r="C34" s="172">
        <v>6124</v>
      </c>
      <c r="D34" s="172">
        <v>6868</v>
      </c>
      <c r="E34" s="173">
        <v>3695</v>
      </c>
      <c r="F34" s="178">
        <v>744.87623912911261</v>
      </c>
      <c r="G34" s="178">
        <v>835.37067445113428</v>
      </c>
      <c r="H34" s="178">
        <v>449.43136897159883</v>
      </c>
      <c r="I34" s="64"/>
      <c r="J34" s="195"/>
      <c r="K34" s="64"/>
      <c r="L34" s="64"/>
      <c r="M34" s="64"/>
      <c r="N34" s="64"/>
      <c r="O34" s="64"/>
      <c r="P34" s="45"/>
      <c r="Q34" s="45"/>
      <c r="R34" s="45"/>
      <c r="S34" s="45"/>
      <c r="T34" s="45"/>
      <c r="U34" s="45"/>
      <c r="V34" s="45"/>
      <c r="W34" s="38"/>
    </row>
    <row r="35" spans="1:23" s="35" customFormat="1" ht="12.75">
      <c r="A35" s="79">
        <v>5158000</v>
      </c>
      <c r="B35" s="171" t="s">
        <v>328</v>
      </c>
      <c r="C35" s="172">
        <v>6905</v>
      </c>
      <c r="D35" s="172">
        <v>7496</v>
      </c>
      <c r="E35" s="173">
        <v>3776</v>
      </c>
      <c r="F35" s="178">
        <v>726.81150267357168</v>
      </c>
      <c r="G35" s="178">
        <v>789.0194097090648</v>
      </c>
      <c r="H35" s="178">
        <v>397.45694918108711</v>
      </c>
      <c r="I35" s="64"/>
      <c r="J35" s="195"/>
      <c r="K35" s="64"/>
      <c r="L35" s="64"/>
      <c r="M35" s="64"/>
      <c r="N35" s="64"/>
      <c r="O35" s="64"/>
      <c r="P35" s="45"/>
      <c r="Q35" s="45"/>
      <c r="R35" s="45"/>
      <c r="S35" s="45"/>
      <c r="T35" s="45"/>
      <c r="U35" s="45"/>
      <c r="V35" s="45"/>
      <c r="W35" s="38"/>
    </row>
    <row r="36" spans="1:23" s="35" customFormat="1" ht="12.75">
      <c r="A36" s="79">
        <v>5770000</v>
      </c>
      <c r="B36" s="171" t="s">
        <v>273</v>
      </c>
      <c r="C36" s="172">
        <v>3433</v>
      </c>
      <c r="D36" s="172">
        <v>4318</v>
      </c>
      <c r="E36" s="173">
        <v>1252</v>
      </c>
      <c r="F36" s="178">
        <v>530.24218460397879</v>
      </c>
      <c r="G36" s="178">
        <v>666.93438774249353</v>
      </c>
      <c r="H36" s="178">
        <v>193.37699246262201</v>
      </c>
      <c r="I36" s="64"/>
      <c r="J36" s="195"/>
      <c r="K36" s="64"/>
      <c r="L36" s="64"/>
      <c r="M36" s="64"/>
      <c r="N36" s="64"/>
      <c r="O36" s="64"/>
      <c r="P36" s="45"/>
      <c r="Q36" s="45"/>
      <c r="R36" s="45"/>
      <c r="S36" s="45"/>
      <c r="T36" s="45"/>
      <c r="U36" s="45"/>
      <c r="V36" s="45"/>
      <c r="W36" s="38"/>
    </row>
    <row r="37" spans="1:23" s="35" customFormat="1" ht="12.75">
      <c r="A37" s="79">
        <v>5116000</v>
      </c>
      <c r="B37" s="171" t="s">
        <v>19</v>
      </c>
      <c r="C37" s="172">
        <v>4094</v>
      </c>
      <c r="D37" s="172">
        <v>5204</v>
      </c>
      <c r="E37" s="173">
        <v>1273</v>
      </c>
      <c r="F37" s="178">
        <v>793.13417799992249</v>
      </c>
      <c r="G37" s="178">
        <v>1008.1754426750358</v>
      </c>
      <c r="H37" s="178">
        <v>246.61939633461193</v>
      </c>
      <c r="I37" s="64"/>
      <c r="J37" s="195"/>
      <c r="K37" s="64"/>
      <c r="L37" s="64"/>
      <c r="M37" s="64"/>
      <c r="N37" s="64"/>
      <c r="O37" s="64"/>
      <c r="P37" s="45"/>
      <c r="Q37" s="45"/>
      <c r="R37" s="45"/>
      <c r="S37" s="45"/>
      <c r="T37" s="45"/>
      <c r="U37" s="45"/>
      <c r="V37" s="45"/>
      <c r="W37" s="38"/>
    </row>
    <row r="38" spans="1:23" s="35" customFormat="1" ht="12.75">
      <c r="A38" s="79">
        <v>5117000</v>
      </c>
      <c r="B38" s="171" t="s">
        <v>20</v>
      </c>
      <c r="C38" s="172">
        <v>1815</v>
      </c>
      <c r="D38" s="172">
        <v>2060</v>
      </c>
      <c r="E38" s="173">
        <v>623</v>
      </c>
      <c r="F38" s="178">
        <v>563.15740482174442</v>
      </c>
      <c r="G38" s="178">
        <v>639.17589748363275</v>
      </c>
      <c r="H38" s="178">
        <v>193.30416705451614</v>
      </c>
      <c r="I38" s="64"/>
      <c r="J38" s="195"/>
      <c r="K38" s="64"/>
      <c r="L38" s="64"/>
      <c r="M38" s="64"/>
      <c r="N38" s="64"/>
      <c r="O38" s="64"/>
      <c r="P38" s="45"/>
      <c r="Q38" s="45"/>
      <c r="R38" s="45"/>
      <c r="S38" s="45"/>
      <c r="T38" s="45"/>
      <c r="U38" s="45"/>
      <c r="V38" s="45"/>
      <c r="W38" s="38"/>
    </row>
    <row r="39" spans="1:23" s="35" customFormat="1" ht="12.75">
      <c r="A39" s="79">
        <v>5515000</v>
      </c>
      <c r="B39" s="171" t="s">
        <v>97</v>
      </c>
      <c r="C39" s="172">
        <v>3113</v>
      </c>
      <c r="D39" s="172">
        <v>3827</v>
      </c>
      <c r="E39" s="173">
        <v>1274</v>
      </c>
      <c r="F39" s="178">
        <v>517.39325543902805</v>
      </c>
      <c r="G39" s="178">
        <v>636.06295809995504</v>
      </c>
      <c r="H39" s="178">
        <v>211.74397925773263</v>
      </c>
      <c r="I39" s="64"/>
      <c r="J39" s="195"/>
      <c r="K39" s="64"/>
      <c r="L39" s="64"/>
      <c r="M39" s="64"/>
      <c r="N39" s="64"/>
      <c r="O39" s="64"/>
      <c r="P39" s="45"/>
      <c r="Q39" s="45"/>
      <c r="R39" s="45"/>
      <c r="S39" s="45"/>
      <c r="T39" s="45"/>
      <c r="U39" s="45"/>
      <c r="V39" s="45"/>
      <c r="W39" s="38"/>
    </row>
    <row r="40" spans="1:23" s="35" customFormat="1" ht="12.75">
      <c r="A40" s="79">
        <v>5162000</v>
      </c>
      <c r="B40" s="171" t="s">
        <v>253</v>
      </c>
      <c r="C40" s="172">
        <v>5587</v>
      </c>
      <c r="D40" s="172">
        <v>6494</v>
      </c>
      <c r="E40" s="173">
        <v>3038</v>
      </c>
      <c r="F40" s="178">
        <v>612.67010998892442</v>
      </c>
      <c r="G40" s="178">
        <v>712.13167966137007</v>
      </c>
      <c r="H40" s="178">
        <v>333.14691142766276</v>
      </c>
      <c r="I40" s="64"/>
      <c r="J40" s="195"/>
      <c r="K40" s="64"/>
      <c r="L40" s="64"/>
      <c r="M40" s="64"/>
      <c r="N40" s="64"/>
      <c r="O40" s="64"/>
      <c r="P40" s="45"/>
      <c r="Q40" s="45"/>
      <c r="R40" s="45"/>
      <c r="S40" s="45"/>
      <c r="T40" s="45"/>
      <c r="U40" s="45"/>
      <c r="V40" s="45"/>
      <c r="W40" s="38"/>
    </row>
    <row r="41" spans="1:23" s="35" customFormat="1" ht="12.75">
      <c r="A41" s="79">
        <v>5374000</v>
      </c>
      <c r="B41" s="171" t="s">
        <v>261</v>
      </c>
      <c r="C41" s="172">
        <v>4768</v>
      </c>
      <c r="D41" s="172">
        <v>5399</v>
      </c>
      <c r="E41" s="173">
        <v>2357</v>
      </c>
      <c r="F41" s="178">
        <v>837.07865168539331</v>
      </c>
      <c r="G41" s="178">
        <v>947.85814606741565</v>
      </c>
      <c r="H41" s="178">
        <v>413.79915730337081</v>
      </c>
      <c r="I41" s="64"/>
      <c r="J41" s="195"/>
      <c r="K41" s="64"/>
      <c r="L41" s="64"/>
      <c r="M41" s="64"/>
      <c r="N41" s="64"/>
      <c r="O41" s="64"/>
      <c r="P41" s="45"/>
      <c r="Q41" s="45"/>
      <c r="R41" s="45"/>
      <c r="S41" s="45"/>
      <c r="T41" s="45"/>
      <c r="U41" s="45"/>
      <c r="V41" s="45"/>
      <c r="W41" s="38"/>
    </row>
    <row r="42" spans="1:23" s="35" customFormat="1" ht="12.75">
      <c r="A42" s="79">
        <v>5119000</v>
      </c>
      <c r="B42" s="171" t="s">
        <v>21</v>
      </c>
      <c r="C42" s="172">
        <v>4326</v>
      </c>
      <c r="D42" s="172">
        <v>5695</v>
      </c>
      <c r="E42" s="173">
        <v>1765</v>
      </c>
      <c r="F42" s="178">
        <v>1084.1833538006567</v>
      </c>
      <c r="G42" s="178">
        <v>1427.2825242475126</v>
      </c>
      <c r="H42" s="178">
        <v>442.34480338838625</v>
      </c>
      <c r="I42" s="64"/>
      <c r="J42" s="195"/>
      <c r="K42" s="64"/>
      <c r="L42" s="64"/>
      <c r="M42" s="64"/>
      <c r="N42" s="64"/>
      <c r="O42" s="64"/>
      <c r="P42" s="45"/>
      <c r="Q42" s="45"/>
      <c r="R42" s="45"/>
      <c r="S42" s="45"/>
      <c r="T42" s="45"/>
      <c r="U42" s="45"/>
      <c r="V42" s="45"/>
      <c r="W42" s="38"/>
    </row>
    <row r="43" spans="1:23" s="35" customFormat="1" ht="12.75">
      <c r="A43" s="79">
        <v>5966000</v>
      </c>
      <c r="B43" s="171" t="s">
        <v>277</v>
      </c>
      <c r="C43" s="172">
        <v>1999</v>
      </c>
      <c r="D43" s="172">
        <v>2278</v>
      </c>
      <c r="E43" s="173">
        <v>1093</v>
      </c>
      <c r="F43" s="178">
        <v>717.67071156745897</v>
      </c>
      <c r="G43" s="178">
        <v>817.83585840453793</v>
      </c>
      <c r="H43" s="178">
        <v>392.40324549436343</v>
      </c>
      <c r="I43" s="64"/>
      <c r="J43" s="195"/>
      <c r="K43" s="64"/>
      <c r="L43" s="64"/>
      <c r="M43" s="64"/>
      <c r="N43" s="64"/>
      <c r="O43" s="64"/>
      <c r="P43" s="45"/>
      <c r="Q43" s="45"/>
      <c r="R43" s="45"/>
      <c r="S43" s="45"/>
      <c r="T43" s="45"/>
      <c r="U43" s="45"/>
      <c r="V43" s="45"/>
      <c r="W43" s="38"/>
    </row>
    <row r="44" spans="1:23" s="35" customFormat="1" ht="12.75">
      <c r="A44" s="79">
        <v>5774000</v>
      </c>
      <c r="B44" s="171" t="s">
        <v>274</v>
      </c>
      <c r="C44" s="172">
        <v>4326</v>
      </c>
      <c r="D44" s="172">
        <v>4783</v>
      </c>
      <c r="E44" s="173">
        <v>1773</v>
      </c>
      <c r="F44" s="178">
        <v>657.75669388313645</v>
      </c>
      <c r="G44" s="178">
        <v>727.24231780930222</v>
      </c>
      <c r="H44" s="178">
        <v>269.5798932627834</v>
      </c>
      <c r="I44" s="64"/>
      <c r="J44" s="195"/>
      <c r="K44" s="64"/>
      <c r="L44" s="64"/>
      <c r="M44" s="64"/>
      <c r="N44" s="64"/>
      <c r="O44" s="64"/>
      <c r="P44" s="45"/>
      <c r="Q44" s="45"/>
      <c r="R44" s="45"/>
      <c r="S44" s="45"/>
      <c r="T44" s="45"/>
      <c r="U44" s="45"/>
      <c r="V44" s="45"/>
      <c r="W44" s="38"/>
    </row>
    <row r="45" spans="1:23" s="35" customFormat="1" ht="12.75">
      <c r="A45" s="79">
        <v>5562000</v>
      </c>
      <c r="B45" s="171" t="s">
        <v>330</v>
      </c>
      <c r="C45" s="172">
        <v>10751</v>
      </c>
      <c r="D45" s="172">
        <v>11784</v>
      </c>
      <c r="E45" s="173">
        <v>5079</v>
      </c>
      <c r="F45" s="178">
        <v>909.59854477769784</v>
      </c>
      <c r="G45" s="178">
        <v>996.9964888531664</v>
      </c>
      <c r="H45" s="178">
        <v>429.71360886670334</v>
      </c>
      <c r="I45" s="64"/>
      <c r="J45" s="195"/>
      <c r="K45" s="64"/>
      <c r="L45" s="64"/>
      <c r="M45" s="64"/>
      <c r="N45" s="64"/>
      <c r="O45" s="64"/>
      <c r="P45" s="45"/>
      <c r="Q45" s="45"/>
      <c r="R45" s="45"/>
      <c r="S45" s="45"/>
      <c r="T45" s="45"/>
      <c r="U45" s="45"/>
      <c r="V45" s="45"/>
      <c r="W45" s="38"/>
    </row>
    <row r="46" spans="1:23" s="35" customFormat="1" ht="12.75">
      <c r="A46" s="79">
        <v>5120000</v>
      </c>
      <c r="B46" s="171" t="s">
        <v>22</v>
      </c>
      <c r="C46" s="172">
        <v>1161</v>
      </c>
      <c r="D46" s="172">
        <v>1522</v>
      </c>
      <c r="E46" s="173">
        <v>356</v>
      </c>
      <c r="F46" s="178">
        <v>524.36655977598116</v>
      </c>
      <c r="G46" s="178">
        <v>687.41249266067473</v>
      </c>
      <c r="H46" s="178">
        <v>160.78767896662302</v>
      </c>
      <c r="I46" s="64"/>
      <c r="J46" s="195"/>
      <c r="K46" s="64"/>
      <c r="L46" s="64"/>
      <c r="M46" s="64"/>
      <c r="N46" s="64"/>
      <c r="O46" s="64"/>
      <c r="P46" s="45"/>
      <c r="Q46" s="45"/>
      <c r="R46" s="45"/>
      <c r="S46" s="45"/>
      <c r="T46" s="45"/>
      <c r="U46" s="45"/>
      <c r="V46" s="45"/>
      <c r="W46" s="38"/>
    </row>
    <row r="47" spans="1:23" s="35" customFormat="1" ht="12.75">
      <c r="A47" s="79">
        <v>5362000</v>
      </c>
      <c r="B47" s="171" t="s">
        <v>329</v>
      </c>
      <c r="C47" s="172">
        <v>7098</v>
      </c>
      <c r="D47" s="172">
        <v>8047</v>
      </c>
      <c r="E47" s="173">
        <v>3973</v>
      </c>
      <c r="F47" s="178">
        <v>741.32871003791251</v>
      </c>
      <c r="G47" s="178">
        <v>840.44408702100327</v>
      </c>
      <c r="H47" s="178">
        <v>414.94772682172811</v>
      </c>
      <c r="I47" s="64"/>
      <c r="J47" s="195"/>
      <c r="K47" s="64"/>
      <c r="L47" s="64"/>
      <c r="M47" s="64"/>
      <c r="N47" s="64"/>
      <c r="O47" s="64"/>
      <c r="P47" s="45"/>
      <c r="Q47" s="45"/>
      <c r="R47" s="45"/>
      <c r="S47" s="45"/>
      <c r="T47" s="45"/>
      <c r="U47" s="45"/>
      <c r="V47" s="45"/>
      <c r="W47" s="38"/>
    </row>
    <row r="48" spans="1:23" s="35" customFormat="1" ht="12.75">
      <c r="A48" s="79">
        <v>5378000</v>
      </c>
      <c r="B48" s="171" t="s">
        <v>262</v>
      </c>
      <c r="C48" s="172">
        <v>3439</v>
      </c>
      <c r="D48" s="172">
        <v>3879</v>
      </c>
      <c r="E48" s="173">
        <v>1798</v>
      </c>
      <c r="F48" s="178">
        <v>606.49348358993359</v>
      </c>
      <c r="G48" s="178">
        <v>684.09078884715086</v>
      </c>
      <c r="H48" s="178">
        <v>317.09080648290211</v>
      </c>
      <c r="I48" s="64"/>
      <c r="J48" s="195"/>
      <c r="K48" s="64"/>
      <c r="L48" s="64"/>
      <c r="M48" s="64"/>
      <c r="N48" s="64"/>
      <c r="O48" s="64"/>
      <c r="P48" s="45"/>
      <c r="Q48" s="45"/>
      <c r="R48" s="45"/>
      <c r="S48" s="45"/>
      <c r="T48" s="45"/>
      <c r="U48" s="45"/>
      <c r="V48" s="45"/>
      <c r="W48" s="38"/>
    </row>
    <row r="49" spans="1:23" s="35" customFormat="1" ht="12.75">
      <c r="A49" s="79">
        <v>5382000</v>
      </c>
      <c r="B49" s="171" t="s">
        <v>263</v>
      </c>
      <c r="C49" s="172">
        <v>7713</v>
      </c>
      <c r="D49" s="172">
        <v>8478</v>
      </c>
      <c r="E49" s="173">
        <v>3819</v>
      </c>
      <c r="F49" s="178">
        <v>615.45458897879064</v>
      </c>
      <c r="G49" s="178">
        <v>676.49734284483179</v>
      </c>
      <c r="H49" s="178">
        <v>304.73500263321682</v>
      </c>
      <c r="I49" s="64"/>
      <c r="J49" s="195"/>
      <c r="K49" s="64"/>
      <c r="L49" s="64"/>
      <c r="M49" s="64"/>
      <c r="N49" s="64"/>
      <c r="O49" s="64"/>
      <c r="P49" s="45"/>
      <c r="Q49" s="45"/>
      <c r="R49" s="45"/>
      <c r="S49" s="45"/>
      <c r="T49" s="45"/>
      <c r="U49" s="45"/>
      <c r="V49" s="45"/>
      <c r="W49" s="38"/>
    </row>
    <row r="50" spans="1:23" s="35" customFormat="1" ht="12.75">
      <c r="A50" s="79">
        <v>5970000</v>
      </c>
      <c r="B50" s="171" t="s">
        <v>278</v>
      </c>
      <c r="C50" s="172">
        <v>3444</v>
      </c>
      <c r="D50" s="172">
        <v>4231</v>
      </c>
      <c r="E50" s="173">
        <v>1441</v>
      </c>
      <c r="F50" s="178">
        <v>630.79233671563065</v>
      </c>
      <c r="G50" s="178">
        <v>774.93681087219306</v>
      </c>
      <c r="H50" s="178">
        <v>263.92908165134253</v>
      </c>
      <c r="I50" s="64"/>
      <c r="J50" s="195"/>
      <c r="K50" s="64"/>
      <c r="L50" s="64"/>
      <c r="M50" s="64"/>
      <c r="N50" s="64"/>
      <c r="O50" s="64"/>
      <c r="P50" s="45"/>
      <c r="Q50" s="45"/>
      <c r="R50" s="45"/>
      <c r="S50" s="45"/>
      <c r="T50" s="45"/>
      <c r="U50" s="45"/>
      <c r="V50" s="45"/>
      <c r="W50" s="38"/>
    </row>
    <row r="51" spans="1:23" s="35" customFormat="1" ht="12.75">
      <c r="A51" s="79">
        <v>5974000</v>
      </c>
      <c r="B51" s="171" t="s">
        <v>279</v>
      </c>
      <c r="C51" s="172">
        <v>4059</v>
      </c>
      <c r="D51" s="172">
        <v>4548</v>
      </c>
      <c r="E51" s="173">
        <v>1892</v>
      </c>
      <c r="F51" s="178">
        <v>660.66603730590191</v>
      </c>
      <c r="G51" s="178">
        <v>740.25847195546726</v>
      </c>
      <c r="H51" s="178">
        <v>307.95273283635538</v>
      </c>
      <c r="I51" s="64"/>
      <c r="J51" s="195"/>
      <c r="K51" s="64"/>
      <c r="L51" s="64"/>
      <c r="M51" s="64"/>
      <c r="N51" s="64"/>
      <c r="O51" s="64"/>
      <c r="P51" s="45"/>
      <c r="Q51" s="45"/>
      <c r="R51" s="45"/>
      <c r="S51" s="45"/>
      <c r="T51" s="45"/>
      <c r="U51" s="45"/>
      <c r="V51" s="45"/>
      <c r="W51" s="38"/>
    </row>
    <row r="52" spans="1:23" s="35" customFormat="1" ht="12.75">
      <c r="A52" s="79">
        <v>5122000</v>
      </c>
      <c r="B52" s="171" t="s">
        <v>23</v>
      </c>
      <c r="C52" s="172">
        <v>2824</v>
      </c>
      <c r="D52" s="172">
        <v>3351</v>
      </c>
      <c r="E52" s="173">
        <v>1078</v>
      </c>
      <c r="F52" s="178">
        <v>884.37930602530366</v>
      </c>
      <c r="G52" s="178">
        <v>1049.4175122134536</v>
      </c>
      <c r="H52" s="178">
        <v>337.59238381560817</v>
      </c>
      <c r="I52" s="64"/>
      <c r="J52" s="195"/>
      <c r="K52" s="64"/>
      <c r="L52" s="64"/>
      <c r="M52" s="64"/>
      <c r="N52" s="64"/>
      <c r="O52" s="64"/>
      <c r="P52" s="45"/>
      <c r="Q52" s="45"/>
      <c r="R52" s="45"/>
      <c r="S52" s="45"/>
      <c r="T52" s="45"/>
      <c r="U52" s="45"/>
      <c r="V52" s="45"/>
      <c r="W52" s="38"/>
    </row>
    <row r="53" spans="1:23" s="35" customFormat="1" ht="12.75">
      <c r="A53" s="79">
        <v>5566000</v>
      </c>
      <c r="B53" s="171" t="s">
        <v>266</v>
      </c>
      <c r="C53" s="172">
        <v>6725</v>
      </c>
      <c r="D53" s="172">
        <v>7332</v>
      </c>
      <c r="E53" s="173">
        <v>4252</v>
      </c>
      <c r="F53" s="178">
        <v>690.70703750873008</v>
      </c>
      <c r="G53" s="178">
        <v>753.05040877531735</v>
      </c>
      <c r="H53" s="178">
        <v>436.71172096462755</v>
      </c>
      <c r="I53" s="64"/>
      <c r="J53" s="195"/>
      <c r="K53" s="64"/>
      <c r="L53" s="64"/>
      <c r="M53" s="64"/>
      <c r="N53" s="64"/>
      <c r="O53" s="64"/>
      <c r="P53" s="45"/>
      <c r="Q53" s="45"/>
      <c r="R53" s="45"/>
      <c r="S53" s="45"/>
      <c r="T53" s="45"/>
      <c r="U53" s="45"/>
      <c r="V53" s="45"/>
      <c r="W53" s="38"/>
    </row>
    <row r="54" spans="1:23" s="35" customFormat="1" ht="12.75">
      <c r="A54" s="79">
        <v>5978000</v>
      </c>
      <c r="B54" s="171" t="s">
        <v>280</v>
      </c>
      <c r="C54" s="172">
        <v>7008</v>
      </c>
      <c r="D54" s="172">
        <v>7916</v>
      </c>
      <c r="E54" s="173">
        <v>3128</v>
      </c>
      <c r="F54" s="178">
        <v>916.96543061261877</v>
      </c>
      <c r="G54" s="178">
        <v>1035.7731661999842</v>
      </c>
      <c r="H54" s="178">
        <v>409.28479836704787</v>
      </c>
      <c r="I54" s="64"/>
      <c r="J54" s="195"/>
      <c r="K54" s="64"/>
      <c r="L54" s="64"/>
      <c r="M54" s="64"/>
      <c r="N54" s="64"/>
      <c r="O54" s="64"/>
      <c r="P54" s="45"/>
      <c r="Q54" s="45"/>
      <c r="R54" s="45"/>
      <c r="S54" s="45"/>
      <c r="T54" s="45"/>
      <c r="U54" s="45"/>
      <c r="V54" s="45"/>
      <c r="W54" s="38"/>
    </row>
    <row r="55" spans="1:23" s="35" customFormat="1" ht="12.75">
      <c r="A55" s="79">
        <v>5166000</v>
      </c>
      <c r="B55" s="171" t="s">
        <v>254</v>
      </c>
      <c r="C55" s="172">
        <v>3799</v>
      </c>
      <c r="D55" s="172">
        <v>3847</v>
      </c>
      <c r="E55" s="173">
        <v>1610</v>
      </c>
      <c r="F55" s="178">
        <v>657.45980651748789</v>
      </c>
      <c r="G55" s="178">
        <v>665.76674800546868</v>
      </c>
      <c r="H55" s="178">
        <v>278.62866240935915</v>
      </c>
      <c r="I55" s="64"/>
      <c r="J55" s="195"/>
      <c r="K55" s="64"/>
      <c r="L55" s="64"/>
      <c r="M55" s="64"/>
      <c r="N55" s="64"/>
      <c r="O55" s="64"/>
      <c r="P55" s="45"/>
      <c r="Q55" s="45"/>
      <c r="R55" s="45"/>
      <c r="S55" s="45"/>
      <c r="T55" s="45"/>
      <c r="U55" s="45"/>
      <c r="V55" s="45"/>
      <c r="W55" s="38"/>
    </row>
    <row r="56" spans="1:23" s="35" customFormat="1" ht="12.75">
      <c r="A56" s="79">
        <v>5570000</v>
      </c>
      <c r="B56" s="171" t="s">
        <v>267</v>
      </c>
      <c r="C56" s="172">
        <v>3655</v>
      </c>
      <c r="D56" s="172">
        <v>4087</v>
      </c>
      <c r="E56" s="173">
        <v>1335</v>
      </c>
      <c r="F56" s="178">
        <v>616.95052580051652</v>
      </c>
      <c r="G56" s="178">
        <v>689.87053322755423</v>
      </c>
      <c r="H56" s="178">
        <v>225.34307850716539</v>
      </c>
      <c r="I56" s="64"/>
      <c r="J56" s="195"/>
      <c r="K56" s="64"/>
      <c r="L56" s="64"/>
      <c r="M56" s="64"/>
      <c r="N56" s="64"/>
      <c r="O56" s="64"/>
      <c r="P56" s="45"/>
      <c r="Q56" s="45"/>
      <c r="R56" s="45"/>
      <c r="S56" s="45"/>
      <c r="T56" s="45"/>
      <c r="U56" s="45"/>
      <c r="V56" s="45"/>
      <c r="W56" s="38"/>
    </row>
    <row r="57" spans="1:23" s="35" customFormat="1" ht="12.75">
      <c r="A57" s="79">
        <v>5170000</v>
      </c>
      <c r="B57" s="171" t="s">
        <v>256</v>
      </c>
      <c r="C57" s="172">
        <v>8153</v>
      </c>
      <c r="D57" s="172">
        <v>8178</v>
      </c>
      <c r="E57" s="173">
        <v>3281</v>
      </c>
      <c r="F57" s="178">
        <v>948.97222804199544</v>
      </c>
      <c r="G57" s="178">
        <v>951.88211467281235</v>
      </c>
      <c r="H57" s="178">
        <v>381.89352142840511</v>
      </c>
      <c r="I57" s="64"/>
      <c r="J57" s="195"/>
      <c r="K57" s="64"/>
      <c r="L57" s="64"/>
      <c r="M57" s="64"/>
      <c r="N57" s="64"/>
      <c r="O57" s="64"/>
      <c r="P57" s="45"/>
      <c r="Q57" s="45"/>
      <c r="R57" s="45"/>
      <c r="S57" s="45"/>
      <c r="T57" s="45"/>
      <c r="U57" s="45"/>
      <c r="V57" s="45"/>
      <c r="W57" s="38"/>
    </row>
    <row r="58" spans="1:23" s="35" customFormat="1" ht="12.75">
      <c r="A58" s="79">
        <v>5124000</v>
      </c>
      <c r="B58" s="171" t="s">
        <v>24</v>
      </c>
      <c r="C58" s="172">
        <v>5488</v>
      </c>
      <c r="D58" s="172">
        <v>5645</v>
      </c>
      <c r="E58" s="173">
        <v>1923</v>
      </c>
      <c r="F58" s="178">
        <v>757.47746752977878</v>
      </c>
      <c r="G58" s="178">
        <v>779.14728575174956</v>
      </c>
      <c r="H58" s="178">
        <v>265.42076713916993</v>
      </c>
      <c r="I58" s="64"/>
      <c r="J58" s="195"/>
      <c r="K58" s="64"/>
      <c r="L58" s="64"/>
      <c r="M58" s="64"/>
      <c r="N58" s="64"/>
      <c r="O58" s="64"/>
      <c r="P58" s="45"/>
      <c r="Q58" s="45"/>
      <c r="R58" s="45"/>
      <c r="S58" s="45"/>
      <c r="T58" s="45"/>
      <c r="U58" s="45"/>
      <c r="V58" s="45"/>
      <c r="W58" s="38"/>
    </row>
    <row r="59" spans="1:23" s="35" customFormat="1" ht="12.75">
      <c r="A59" s="57"/>
      <c r="B59" s="8" t="s">
        <v>179</v>
      </c>
      <c r="C59" s="224">
        <v>251861</v>
      </c>
      <c r="D59" s="224">
        <v>288442</v>
      </c>
      <c r="E59" s="224">
        <v>117136</v>
      </c>
      <c r="F59" s="350">
        <v>703.2958379605675</v>
      </c>
      <c r="G59" s="350">
        <v>805.44450348812245</v>
      </c>
      <c r="H59" s="350">
        <v>327.09018575860898</v>
      </c>
      <c r="I59" s="64"/>
      <c r="J59" s="64"/>
      <c r="K59" s="64"/>
      <c r="L59" s="64"/>
      <c r="M59" s="64"/>
      <c r="N59" s="64"/>
      <c r="O59" s="64"/>
      <c r="P59" s="45"/>
      <c r="Q59" s="45"/>
      <c r="R59" s="45"/>
      <c r="S59" s="45"/>
      <c r="T59" s="45"/>
      <c r="U59" s="45"/>
      <c r="V59" s="45"/>
      <c r="W59" s="38"/>
    </row>
    <row r="60" spans="1:23" s="35" customFormat="1" ht="12.75">
      <c r="A60" s="72"/>
      <c r="B60" s="8" t="s">
        <v>200</v>
      </c>
      <c r="C60" s="224">
        <v>137819</v>
      </c>
      <c r="D60" s="224">
        <v>157539</v>
      </c>
      <c r="E60" s="224">
        <v>63721</v>
      </c>
      <c r="F60" s="350">
        <v>721.03429567852368</v>
      </c>
      <c r="G60" s="350">
        <v>824.20436882359434</v>
      </c>
      <c r="H60" s="350">
        <v>333.3722226611078</v>
      </c>
      <c r="I60" s="64"/>
      <c r="J60" s="64"/>
      <c r="K60" s="64"/>
      <c r="L60" s="64"/>
      <c r="M60" s="64"/>
      <c r="N60" s="64"/>
      <c r="O60" s="64"/>
      <c r="P60" s="45"/>
      <c r="Q60" s="45"/>
      <c r="R60" s="45"/>
      <c r="S60" s="45"/>
      <c r="T60" s="45"/>
      <c r="U60" s="45"/>
      <c r="V60" s="45"/>
      <c r="W60" s="38"/>
    </row>
    <row r="61" spans="1:23" s="35" customFormat="1" ht="12.75">
      <c r="A61" s="72"/>
      <c r="B61" s="8" t="s">
        <v>201</v>
      </c>
      <c r="C61" s="224">
        <v>114042</v>
      </c>
      <c r="D61" s="224">
        <v>130903</v>
      </c>
      <c r="E61" s="224">
        <v>53415</v>
      </c>
      <c r="F61" s="350">
        <v>682.99010747742477</v>
      </c>
      <c r="G61" s="350">
        <v>783.96953788180952</v>
      </c>
      <c r="H61" s="350">
        <v>319.89895469131233</v>
      </c>
      <c r="I61" s="64"/>
      <c r="J61" s="64"/>
      <c r="K61" s="64"/>
      <c r="L61" s="64"/>
      <c r="M61" s="64"/>
      <c r="N61" s="64"/>
      <c r="O61" s="64"/>
      <c r="P61" s="45"/>
      <c r="Q61" s="45"/>
      <c r="R61" s="45"/>
      <c r="S61" s="45"/>
      <c r="T61" s="45"/>
      <c r="U61" s="45"/>
      <c r="V61" s="45"/>
      <c r="W61" s="38"/>
    </row>
    <row r="62" spans="1:23" s="35" customFormat="1" ht="12.75">
      <c r="A62" s="72" t="s">
        <v>370</v>
      </c>
      <c r="E62" s="8"/>
      <c r="F62" s="64"/>
      <c r="G62" s="64"/>
      <c r="H62" s="64"/>
      <c r="I62" s="64"/>
      <c r="J62" s="64"/>
      <c r="K62" s="64"/>
      <c r="L62" s="64"/>
      <c r="M62" s="64"/>
      <c r="N62" s="64"/>
      <c r="O62" s="64"/>
      <c r="P62" s="45"/>
      <c r="Q62" s="45"/>
      <c r="R62" s="45"/>
      <c r="S62" s="45"/>
      <c r="T62" s="45"/>
      <c r="U62" s="45"/>
      <c r="V62" s="45"/>
      <c r="W62" s="38"/>
    </row>
    <row r="63" spans="1:23" s="35" customFormat="1" ht="12.75" customHeight="1">
      <c r="A63" s="367" t="s">
        <v>406</v>
      </c>
      <c r="B63" s="367"/>
      <c r="C63" s="367"/>
      <c r="D63" s="367"/>
      <c r="E63" s="367"/>
      <c r="F63" s="367"/>
      <c r="G63" s="367"/>
      <c r="H63" s="367"/>
      <c r="I63" s="367"/>
      <c r="J63" s="367"/>
      <c r="K63" s="367"/>
      <c r="L63" s="367"/>
      <c r="M63" s="367"/>
      <c r="N63" s="367"/>
      <c r="O63" s="367"/>
      <c r="P63" s="367"/>
      <c r="Q63" s="367"/>
      <c r="R63" s="367"/>
      <c r="S63" s="367"/>
      <c r="T63" s="367"/>
      <c r="U63" s="45"/>
      <c r="V63" s="45"/>
      <c r="W63" s="38"/>
    </row>
    <row r="64" spans="1:23" s="35" customFormat="1" ht="12.75">
      <c r="A64" s="367"/>
      <c r="B64" s="367"/>
      <c r="C64" s="367"/>
      <c r="D64" s="367"/>
      <c r="E64" s="367"/>
      <c r="F64" s="367"/>
      <c r="G64" s="367"/>
      <c r="H64" s="367"/>
      <c r="I64" s="367"/>
      <c r="J64" s="367"/>
      <c r="K64" s="367"/>
      <c r="L64" s="367"/>
      <c r="M64" s="367"/>
      <c r="N64" s="367"/>
      <c r="O64" s="367"/>
      <c r="P64" s="367"/>
      <c r="Q64" s="367"/>
      <c r="R64" s="367"/>
      <c r="S64" s="367"/>
      <c r="T64" s="367"/>
      <c r="U64" s="45"/>
      <c r="V64" s="45"/>
      <c r="W64" s="38"/>
    </row>
    <row r="65" spans="1:23" s="35" customFormat="1" ht="12.75">
      <c r="A65" s="72" t="s">
        <v>378</v>
      </c>
      <c r="E65" s="8"/>
      <c r="F65" s="64"/>
      <c r="G65" s="64"/>
      <c r="H65" s="64"/>
      <c r="I65" s="64"/>
      <c r="J65" s="64"/>
      <c r="K65" s="64"/>
      <c r="L65" s="64"/>
      <c r="M65" s="64"/>
      <c r="N65" s="64"/>
      <c r="O65" s="64"/>
      <c r="P65" s="45"/>
      <c r="Q65" s="45"/>
      <c r="R65" s="45"/>
      <c r="S65" s="45"/>
      <c r="T65" s="45"/>
      <c r="U65" s="45"/>
      <c r="V65" s="45"/>
      <c r="W65" s="38"/>
    </row>
    <row r="66" spans="1:23" s="35" customFormat="1" ht="12.75">
      <c r="A66" s="49" t="s">
        <v>366</v>
      </c>
    </row>
    <row r="67" spans="1:23">
      <c r="E67" s="15"/>
      <c r="N67" s="7"/>
    </row>
    <row r="68" spans="1:23">
      <c r="C68" s="7"/>
      <c r="D68" s="7"/>
      <c r="E68" s="7"/>
      <c r="F68" s="7"/>
      <c r="G68" s="7"/>
      <c r="H68" s="7"/>
      <c r="I68" s="4"/>
      <c r="J68" s="4"/>
      <c r="K68" s="15"/>
      <c r="L68" s="15"/>
      <c r="M68" s="4"/>
      <c r="N68" s="4"/>
      <c r="O68" s="4"/>
    </row>
    <row r="69" spans="1:23" ht="12.75">
      <c r="C69" s="7"/>
      <c r="D69" s="7"/>
      <c r="E69" s="7"/>
      <c r="F69" s="14"/>
      <c r="G69" s="14"/>
      <c r="H69" s="16"/>
      <c r="I69" s="14"/>
      <c r="J69" s="14"/>
      <c r="K69" s="17"/>
      <c r="L69" s="17"/>
      <c r="M69" s="14"/>
      <c r="N69" s="16"/>
      <c r="O69" s="16"/>
    </row>
    <row r="70" spans="1:23">
      <c r="E70" s="15"/>
      <c r="F70" s="18"/>
      <c r="G70" s="4"/>
      <c r="H70" s="4"/>
      <c r="I70" s="4"/>
      <c r="J70" s="4"/>
      <c r="K70" s="15"/>
      <c r="L70" s="15"/>
      <c r="M70" s="4"/>
      <c r="N70" s="4"/>
      <c r="O70" s="4"/>
    </row>
    <row r="71" spans="1:23">
      <c r="E71" s="15"/>
      <c r="F71" s="4"/>
      <c r="G71" s="4"/>
      <c r="H71" s="4"/>
      <c r="I71" s="4"/>
      <c r="J71" s="4"/>
      <c r="K71" s="15"/>
      <c r="L71" s="15"/>
      <c r="M71" s="4"/>
      <c r="N71" s="4"/>
      <c r="O71" s="4"/>
    </row>
    <row r="72" spans="1:23">
      <c r="C72" s="7"/>
      <c r="E72" s="15"/>
      <c r="F72" s="4"/>
      <c r="G72" s="4"/>
      <c r="H72" s="4"/>
      <c r="I72" s="4"/>
      <c r="J72" s="4"/>
      <c r="K72" s="15"/>
      <c r="L72" s="15"/>
      <c r="M72" s="4"/>
      <c r="N72" s="4"/>
      <c r="O72" s="4"/>
    </row>
    <row r="74" spans="1:23">
      <c r="G74" s="7"/>
    </row>
  </sheetData>
  <mergeCells count="5">
    <mergeCell ref="C3:E3"/>
    <mergeCell ref="F3:H3"/>
    <mergeCell ref="B3:B4"/>
    <mergeCell ref="A3:A4"/>
    <mergeCell ref="A63:T6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211"/>
  <sheetViews>
    <sheetView zoomScale="80" zoomScaleNormal="80" workbookViewId="0">
      <pane ySplit="3" topLeftCell="A4" activePane="bottomLeft" state="frozen"/>
      <selection pane="bottomLeft" activeCell="A203" sqref="A203"/>
    </sheetView>
  </sheetViews>
  <sheetFormatPr baseColWidth="10" defaultColWidth="11.42578125" defaultRowHeight="11.25"/>
  <cols>
    <col min="1" max="3" width="11.42578125" style="1"/>
    <col min="4" max="4" width="9.5703125" style="3" customWidth="1"/>
    <col min="5" max="5" width="40.7109375" style="36" customWidth="1"/>
    <col min="6" max="7" width="11.42578125" style="1"/>
    <col min="8" max="9" width="11.42578125" style="13"/>
    <col min="10" max="10" width="11.42578125" style="1"/>
    <col min="11" max="11" width="12.85546875" style="1" customWidth="1"/>
    <col min="12" max="16384" width="11.42578125" style="1"/>
  </cols>
  <sheetData>
    <row r="1" spans="1:12" ht="18.75" customHeight="1">
      <c r="A1" s="50" t="s">
        <v>384</v>
      </c>
      <c r="E1" s="87"/>
    </row>
    <row r="2" spans="1:12" ht="12.75" customHeight="1">
      <c r="A2" s="6"/>
      <c r="E2" s="87"/>
    </row>
    <row r="3" spans="1:12" s="2" customFormat="1" ht="141.75" customHeight="1">
      <c r="A3" s="91" t="s">
        <v>289</v>
      </c>
      <c r="B3" s="167" t="s">
        <v>302</v>
      </c>
      <c r="C3" s="91" t="s">
        <v>287</v>
      </c>
      <c r="D3" s="59" t="s">
        <v>6</v>
      </c>
      <c r="E3" s="226" t="s">
        <v>0</v>
      </c>
      <c r="F3" s="265" t="s">
        <v>13</v>
      </c>
      <c r="G3" s="266" t="s">
        <v>14</v>
      </c>
      <c r="H3" s="265" t="s">
        <v>205</v>
      </c>
      <c r="I3" s="266" t="s">
        <v>206</v>
      </c>
      <c r="J3" s="265" t="s">
        <v>168</v>
      </c>
      <c r="K3" s="226" t="s">
        <v>7</v>
      </c>
      <c r="L3" s="226" t="s">
        <v>245</v>
      </c>
    </row>
    <row r="4" spans="1:12" ht="12.75">
      <c r="A4" s="127">
        <v>1</v>
      </c>
      <c r="B4" s="127">
        <v>1</v>
      </c>
      <c r="C4" s="127">
        <v>1</v>
      </c>
      <c r="D4" s="128">
        <v>911000</v>
      </c>
      <c r="E4" s="56" t="s">
        <v>133</v>
      </c>
      <c r="F4" s="129">
        <v>2572</v>
      </c>
      <c r="G4" s="129">
        <v>4006</v>
      </c>
      <c r="H4" s="130">
        <v>1212</v>
      </c>
      <c r="I4" s="129">
        <v>2646</v>
      </c>
      <c r="J4" s="129">
        <v>1360</v>
      </c>
      <c r="K4" s="130">
        <v>541.99999999999989</v>
      </c>
      <c r="L4" s="129">
        <v>818</v>
      </c>
    </row>
    <row r="5" spans="1:12" ht="12.75">
      <c r="A5" s="127">
        <v>1</v>
      </c>
      <c r="B5" s="127">
        <v>1</v>
      </c>
      <c r="C5" s="127">
        <v>1</v>
      </c>
      <c r="D5" s="128">
        <v>913000</v>
      </c>
      <c r="E5" s="56" t="s">
        <v>134</v>
      </c>
      <c r="F5" s="129">
        <v>5553</v>
      </c>
      <c r="G5" s="129">
        <v>6893</v>
      </c>
      <c r="H5" s="130">
        <v>2924</v>
      </c>
      <c r="I5" s="129">
        <v>4264</v>
      </c>
      <c r="J5" s="129">
        <v>2628.9999999999995</v>
      </c>
      <c r="K5" s="130">
        <v>1098.9999999999995</v>
      </c>
      <c r="L5" s="129">
        <v>1530</v>
      </c>
    </row>
    <row r="6" spans="1:12" ht="12.75">
      <c r="A6" s="127">
        <v>1</v>
      </c>
      <c r="B6" s="127">
        <v>1</v>
      </c>
      <c r="C6" s="127">
        <v>1</v>
      </c>
      <c r="D6" s="128">
        <v>112000</v>
      </c>
      <c r="E6" s="56" t="s">
        <v>16</v>
      </c>
      <c r="F6" s="129">
        <v>6797</v>
      </c>
      <c r="G6" s="129">
        <v>8994</v>
      </c>
      <c r="H6" s="130">
        <v>3446</v>
      </c>
      <c r="I6" s="129">
        <v>5643</v>
      </c>
      <c r="J6" s="129">
        <v>3351</v>
      </c>
      <c r="K6" s="130">
        <v>1157</v>
      </c>
      <c r="L6" s="129">
        <v>2194</v>
      </c>
    </row>
    <row r="7" spans="1:12" ht="12.75">
      <c r="A7" s="127">
        <v>1</v>
      </c>
      <c r="B7" s="127">
        <v>1</v>
      </c>
      <c r="C7" s="127">
        <v>1</v>
      </c>
      <c r="D7" s="128">
        <v>113000</v>
      </c>
      <c r="E7" s="56" t="s">
        <v>17</v>
      </c>
      <c r="F7" s="129">
        <v>4632</v>
      </c>
      <c r="G7" s="129">
        <v>6567</v>
      </c>
      <c r="H7" s="130">
        <v>2382</v>
      </c>
      <c r="I7" s="129">
        <v>4317</v>
      </c>
      <c r="J7" s="129">
        <v>2250</v>
      </c>
      <c r="K7" s="130">
        <v>894.00000000000011</v>
      </c>
      <c r="L7" s="129">
        <v>1356</v>
      </c>
    </row>
    <row r="8" spans="1:12" ht="12.75">
      <c r="A8" s="127">
        <v>1</v>
      </c>
      <c r="B8" s="127">
        <v>1</v>
      </c>
      <c r="C8" s="127">
        <v>1</v>
      </c>
      <c r="D8" s="128">
        <v>513000</v>
      </c>
      <c r="E8" s="56" t="s">
        <v>96</v>
      </c>
      <c r="F8" s="129">
        <v>1298</v>
      </c>
      <c r="G8" s="129">
        <v>1758</v>
      </c>
      <c r="H8" s="130">
        <v>604</v>
      </c>
      <c r="I8" s="129">
        <v>1064</v>
      </c>
      <c r="J8" s="129">
        <v>694</v>
      </c>
      <c r="K8" s="130">
        <v>382</v>
      </c>
      <c r="L8" s="129">
        <v>312</v>
      </c>
    </row>
    <row r="9" spans="1:12" ht="14.25" customHeight="1">
      <c r="A9" s="127">
        <v>1</v>
      </c>
      <c r="B9" s="127">
        <v>1</v>
      </c>
      <c r="C9" s="127">
        <v>1</v>
      </c>
      <c r="D9" s="128">
        <v>914000</v>
      </c>
      <c r="E9" s="56" t="s">
        <v>135</v>
      </c>
      <c r="F9" s="129">
        <v>1579</v>
      </c>
      <c r="G9" s="129">
        <v>1596</v>
      </c>
      <c r="H9" s="130">
        <v>848</v>
      </c>
      <c r="I9" s="129">
        <v>865</v>
      </c>
      <c r="J9" s="129">
        <v>731</v>
      </c>
      <c r="K9" s="130">
        <v>337.99999999999994</v>
      </c>
      <c r="L9" s="129">
        <v>393</v>
      </c>
    </row>
    <row r="10" spans="1:12" ht="12.75">
      <c r="A10" s="127">
        <v>1</v>
      </c>
      <c r="B10" s="127">
        <v>1</v>
      </c>
      <c r="C10" s="127">
        <v>1</v>
      </c>
      <c r="D10" s="128">
        <v>915000</v>
      </c>
      <c r="E10" s="56" t="s">
        <v>136</v>
      </c>
      <c r="F10" s="129">
        <v>1789</v>
      </c>
      <c r="G10" s="129">
        <v>2522</v>
      </c>
      <c r="H10" s="130">
        <v>993</v>
      </c>
      <c r="I10" s="129">
        <v>1726</v>
      </c>
      <c r="J10" s="129">
        <v>795.99999999999989</v>
      </c>
      <c r="K10" s="130">
        <v>421.99999999999989</v>
      </c>
      <c r="L10" s="129">
        <v>374</v>
      </c>
    </row>
    <row r="11" spans="1:12" ht="12.75">
      <c r="A11" s="127">
        <v>1</v>
      </c>
      <c r="B11" s="127">
        <v>1</v>
      </c>
      <c r="C11" s="127">
        <v>1</v>
      </c>
      <c r="D11" s="128">
        <v>916000</v>
      </c>
      <c r="E11" s="56" t="s">
        <v>137</v>
      </c>
      <c r="F11" s="129">
        <v>1090</v>
      </c>
      <c r="G11" s="129">
        <v>1764</v>
      </c>
      <c r="H11" s="130">
        <v>536</v>
      </c>
      <c r="I11" s="129">
        <v>1210</v>
      </c>
      <c r="J11" s="129">
        <v>554</v>
      </c>
      <c r="K11" s="130">
        <v>251.00000000000006</v>
      </c>
      <c r="L11" s="129">
        <v>303</v>
      </c>
    </row>
    <row r="12" spans="1:12" ht="12.75">
      <c r="A12" s="127">
        <v>1</v>
      </c>
      <c r="B12" s="127">
        <v>1</v>
      </c>
      <c r="C12" s="127">
        <v>1</v>
      </c>
      <c r="D12" s="128">
        <v>114000</v>
      </c>
      <c r="E12" s="56" t="s">
        <v>18</v>
      </c>
      <c r="F12" s="129">
        <v>979</v>
      </c>
      <c r="G12" s="129">
        <v>1169</v>
      </c>
      <c r="H12" s="130">
        <v>343</v>
      </c>
      <c r="I12" s="129">
        <v>533</v>
      </c>
      <c r="J12" s="129">
        <v>636</v>
      </c>
      <c r="K12" s="130">
        <v>344</v>
      </c>
      <c r="L12" s="129">
        <v>292</v>
      </c>
    </row>
    <row r="13" spans="1:12" ht="12.75">
      <c r="A13" s="127">
        <v>1</v>
      </c>
      <c r="B13" s="127">
        <v>1</v>
      </c>
      <c r="C13" s="127">
        <v>1</v>
      </c>
      <c r="D13" s="128">
        <v>116000</v>
      </c>
      <c r="E13" s="56" t="s">
        <v>19</v>
      </c>
      <c r="F13" s="129">
        <v>2821</v>
      </c>
      <c r="G13" s="129">
        <v>3931</v>
      </c>
      <c r="H13" s="130">
        <v>1380</v>
      </c>
      <c r="I13" s="129">
        <v>2490</v>
      </c>
      <c r="J13" s="129">
        <v>1441</v>
      </c>
      <c r="K13" s="130">
        <v>573</v>
      </c>
      <c r="L13" s="129">
        <v>868</v>
      </c>
    </row>
    <row r="14" spans="1:12" s="13" customFormat="1" ht="12.75">
      <c r="A14" s="127">
        <v>1</v>
      </c>
      <c r="B14" s="127">
        <v>1</v>
      </c>
      <c r="C14" s="127">
        <v>1</v>
      </c>
      <c r="D14" s="128">
        <v>117000</v>
      </c>
      <c r="E14" s="56" t="s">
        <v>20</v>
      </c>
      <c r="F14" s="129">
        <v>1192</v>
      </c>
      <c r="G14" s="129">
        <v>1437</v>
      </c>
      <c r="H14" s="130">
        <v>656</v>
      </c>
      <c r="I14" s="130">
        <v>901</v>
      </c>
      <c r="J14" s="129">
        <v>536</v>
      </c>
      <c r="K14" s="130">
        <v>172.00000000000003</v>
      </c>
      <c r="L14" s="129">
        <v>364</v>
      </c>
    </row>
    <row r="15" spans="1:12" s="13" customFormat="1" ht="12.75">
      <c r="A15" s="127">
        <v>1</v>
      </c>
      <c r="B15" s="127">
        <v>1</v>
      </c>
      <c r="C15" s="127">
        <v>1</v>
      </c>
      <c r="D15" s="128">
        <v>119000</v>
      </c>
      <c r="E15" s="56" t="s">
        <v>21</v>
      </c>
      <c r="F15" s="129">
        <v>2561</v>
      </c>
      <c r="G15" s="129">
        <v>3930</v>
      </c>
      <c r="H15" s="130">
        <v>1559</v>
      </c>
      <c r="I15" s="129">
        <v>2928</v>
      </c>
      <c r="J15" s="129">
        <v>1002</v>
      </c>
      <c r="K15" s="130">
        <v>418.00000000000006</v>
      </c>
      <c r="L15" s="129">
        <v>584</v>
      </c>
    </row>
    <row r="16" spans="1:12" s="13" customFormat="1" ht="12.75">
      <c r="A16" s="127">
        <v>1</v>
      </c>
      <c r="B16" s="127">
        <v>1</v>
      </c>
      <c r="C16" s="127">
        <v>1</v>
      </c>
      <c r="D16" s="128">
        <v>124000</v>
      </c>
      <c r="E16" s="56" t="s">
        <v>24</v>
      </c>
      <c r="F16" s="129">
        <v>3565</v>
      </c>
      <c r="G16" s="129">
        <v>3722</v>
      </c>
      <c r="H16" s="130">
        <v>1982</v>
      </c>
      <c r="I16" s="129">
        <v>2139</v>
      </c>
      <c r="J16" s="129">
        <v>1583</v>
      </c>
      <c r="K16" s="130">
        <v>423.00000000000011</v>
      </c>
      <c r="L16" s="129">
        <v>1160</v>
      </c>
    </row>
    <row r="17" spans="1:19" s="13" customFormat="1" ht="12.75">
      <c r="A17" s="131"/>
      <c r="B17" s="131"/>
      <c r="C17" s="131"/>
      <c r="D17" s="132"/>
      <c r="E17" s="112" t="s">
        <v>209</v>
      </c>
      <c r="F17" s="267">
        <v>36428</v>
      </c>
      <c r="G17" s="267">
        <v>48289</v>
      </c>
      <c r="H17" s="267">
        <v>18865</v>
      </c>
      <c r="I17" s="267">
        <v>30726</v>
      </c>
      <c r="J17" s="267">
        <v>17563</v>
      </c>
      <c r="K17" s="267">
        <v>7014.9999999999991</v>
      </c>
      <c r="L17" s="267">
        <v>10548</v>
      </c>
      <c r="M17" s="221"/>
      <c r="N17" s="221"/>
      <c r="O17" s="221"/>
      <c r="P17" s="221"/>
      <c r="Q17" s="221"/>
      <c r="R17" s="221"/>
      <c r="S17" s="221"/>
    </row>
    <row r="18" spans="1:19" s="13" customFormat="1" ht="12.75">
      <c r="A18" s="127">
        <v>2</v>
      </c>
      <c r="B18" s="127">
        <v>2</v>
      </c>
      <c r="C18" s="127">
        <v>1</v>
      </c>
      <c r="D18" s="128">
        <v>334002</v>
      </c>
      <c r="E18" s="56" t="s">
        <v>249</v>
      </c>
      <c r="F18" s="129">
        <v>2384</v>
      </c>
      <c r="G18" s="129">
        <v>3223</v>
      </c>
      <c r="H18" s="130">
        <v>1424</v>
      </c>
      <c r="I18" s="130">
        <v>2263</v>
      </c>
      <c r="J18" s="129">
        <v>960</v>
      </c>
      <c r="K18" s="130">
        <v>273</v>
      </c>
      <c r="L18" s="129">
        <v>687</v>
      </c>
    </row>
    <row r="19" spans="1:19" s="13" customFormat="1" ht="12.75">
      <c r="A19" s="127">
        <v>2</v>
      </c>
      <c r="B19" s="127">
        <v>2</v>
      </c>
      <c r="C19" s="127">
        <v>1</v>
      </c>
      <c r="D19" s="128">
        <v>711000</v>
      </c>
      <c r="E19" s="56" t="s">
        <v>368</v>
      </c>
      <c r="F19" s="129">
        <v>2758</v>
      </c>
      <c r="G19" s="129">
        <v>3124</v>
      </c>
      <c r="H19" s="130">
        <v>1444</v>
      </c>
      <c r="I19" s="130">
        <v>1810</v>
      </c>
      <c r="J19" s="129">
        <v>1314</v>
      </c>
      <c r="K19" s="130">
        <v>522</v>
      </c>
      <c r="L19" s="129">
        <v>792</v>
      </c>
    </row>
    <row r="20" spans="1:19" s="36" customFormat="1" ht="12.75">
      <c r="A20" s="127">
        <v>2</v>
      </c>
      <c r="B20" s="127">
        <v>2</v>
      </c>
      <c r="C20" s="127">
        <v>1</v>
      </c>
      <c r="D20" s="128">
        <v>314000</v>
      </c>
      <c r="E20" s="56" t="s">
        <v>54</v>
      </c>
      <c r="F20" s="328">
        <v>2028</v>
      </c>
      <c r="G20" s="328">
        <v>2424</v>
      </c>
      <c r="H20" s="329">
        <v>1118</v>
      </c>
      <c r="I20" s="329">
        <v>1514</v>
      </c>
      <c r="J20" s="328">
        <v>910</v>
      </c>
      <c r="K20" s="329">
        <v>263.00000000000006</v>
      </c>
      <c r="L20" s="328">
        <v>647</v>
      </c>
    </row>
    <row r="21" spans="1:19" s="36" customFormat="1" ht="12.75">
      <c r="A21" s="127">
        <v>2</v>
      </c>
      <c r="B21" s="127">
        <v>2</v>
      </c>
      <c r="C21" s="127">
        <v>1</v>
      </c>
      <c r="D21" s="128">
        <v>512000</v>
      </c>
      <c r="E21" s="56" t="s">
        <v>95</v>
      </c>
      <c r="F21" s="129">
        <v>880</v>
      </c>
      <c r="G21" s="129">
        <v>885</v>
      </c>
      <c r="H21" s="130">
        <v>419</v>
      </c>
      <c r="I21" s="130">
        <v>424</v>
      </c>
      <c r="J21" s="129">
        <v>461</v>
      </c>
      <c r="K21" s="130">
        <v>227</v>
      </c>
      <c r="L21" s="129">
        <v>234</v>
      </c>
    </row>
    <row r="22" spans="1:19" s="36" customFormat="1" ht="12.75">
      <c r="A22" s="127">
        <v>2</v>
      </c>
      <c r="B22" s="127">
        <v>2</v>
      </c>
      <c r="C22" s="127">
        <v>1</v>
      </c>
      <c r="D22" s="128">
        <v>111000</v>
      </c>
      <c r="E22" s="56" t="s">
        <v>15</v>
      </c>
      <c r="F22" s="129">
        <v>3141</v>
      </c>
      <c r="G22" s="129">
        <v>4810</v>
      </c>
      <c r="H22" s="130">
        <v>1564</v>
      </c>
      <c r="I22" s="130">
        <v>3233</v>
      </c>
      <c r="J22" s="129">
        <v>1577</v>
      </c>
      <c r="K22" s="130">
        <v>427</v>
      </c>
      <c r="L22" s="129">
        <v>1150</v>
      </c>
    </row>
    <row r="23" spans="1:19" s="36" customFormat="1" ht="12.75">
      <c r="A23" s="127">
        <v>2</v>
      </c>
      <c r="B23" s="127">
        <v>2</v>
      </c>
      <c r="C23" s="127">
        <v>1</v>
      </c>
      <c r="D23" s="128">
        <v>315000</v>
      </c>
      <c r="E23" s="56" t="s">
        <v>55</v>
      </c>
      <c r="F23" s="129">
        <v>5769</v>
      </c>
      <c r="G23" s="129">
        <v>7821</v>
      </c>
      <c r="H23" s="130">
        <v>3028</v>
      </c>
      <c r="I23" s="129">
        <v>5080</v>
      </c>
      <c r="J23" s="129">
        <v>2741</v>
      </c>
      <c r="K23" s="130">
        <v>844.99999999999989</v>
      </c>
      <c r="L23" s="129">
        <v>1896</v>
      </c>
    </row>
    <row r="24" spans="1:19" s="36" customFormat="1" ht="12.75">
      <c r="A24" s="127">
        <v>2</v>
      </c>
      <c r="B24" s="127">
        <v>2</v>
      </c>
      <c r="C24" s="127">
        <v>1</v>
      </c>
      <c r="D24" s="128">
        <v>316000</v>
      </c>
      <c r="E24" s="56" t="s">
        <v>56</v>
      </c>
      <c r="F24" s="129">
        <v>1203</v>
      </c>
      <c r="G24" s="129">
        <v>1203</v>
      </c>
      <c r="H24" s="130">
        <v>695</v>
      </c>
      <c r="I24" s="130">
        <v>695</v>
      </c>
      <c r="J24" s="129">
        <v>508</v>
      </c>
      <c r="K24" s="130">
        <v>145</v>
      </c>
      <c r="L24" s="129">
        <v>363</v>
      </c>
    </row>
    <row r="25" spans="1:19" s="36" customFormat="1" ht="12.75">
      <c r="A25" s="127">
        <v>2</v>
      </c>
      <c r="B25" s="127">
        <v>3</v>
      </c>
      <c r="C25" s="127">
        <v>1</v>
      </c>
      <c r="D25" s="128">
        <v>515000</v>
      </c>
      <c r="E25" s="56" t="s">
        <v>97</v>
      </c>
      <c r="F25" s="129">
        <v>1839</v>
      </c>
      <c r="G25" s="129">
        <v>2553</v>
      </c>
      <c r="H25" s="130">
        <v>943</v>
      </c>
      <c r="I25" s="129">
        <v>1657</v>
      </c>
      <c r="J25" s="129">
        <v>895.99999999999989</v>
      </c>
      <c r="K25" s="130">
        <v>382.99999999999989</v>
      </c>
      <c r="L25" s="129">
        <v>513</v>
      </c>
    </row>
    <row r="26" spans="1:19" s="36" customFormat="1" ht="12.75">
      <c r="A26" s="127">
        <v>2</v>
      </c>
      <c r="B26" s="127">
        <v>2</v>
      </c>
      <c r="C26" s="127">
        <v>1</v>
      </c>
      <c r="D26" s="128">
        <v>120000</v>
      </c>
      <c r="E26" s="56" t="s">
        <v>22</v>
      </c>
      <c r="F26" s="129">
        <v>805</v>
      </c>
      <c r="G26" s="129">
        <v>1166</v>
      </c>
      <c r="H26" s="130">
        <v>377</v>
      </c>
      <c r="I26" s="129">
        <v>738</v>
      </c>
      <c r="J26" s="129">
        <v>428</v>
      </c>
      <c r="K26" s="130">
        <v>154.00000000000003</v>
      </c>
      <c r="L26" s="129">
        <v>274</v>
      </c>
    </row>
    <row r="27" spans="1:19" s="36" customFormat="1" ht="12.75">
      <c r="A27" s="127">
        <v>2</v>
      </c>
      <c r="B27" s="127">
        <v>2</v>
      </c>
      <c r="C27" s="127">
        <v>1</v>
      </c>
      <c r="D27" s="128">
        <v>122000</v>
      </c>
      <c r="E27" s="56" t="s">
        <v>23</v>
      </c>
      <c r="F27" s="129">
        <v>1746</v>
      </c>
      <c r="G27" s="129">
        <v>2273</v>
      </c>
      <c r="H27" s="130">
        <v>881</v>
      </c>
      <c r="I27" s="129">
        <v>1408</v>
      </c>
      <c r="J27" s="129">
        <v>865</v>
      </c>
      <c r="K27" s="130">
        <v>325.00000000000006</v>
      </c>
      <c r="L27" s="129">
        <v>540</v>
      </c>
    </row>
    <row r="28" spans="1:19" s="36" customFormat="1" ht="12.75">
      <c r="A28" s="131"/>
      <c r="B28" s="131"/>
      <c r="C28" s="131"/>
      <c r="D28" s="132"/>
      <c r="E28" s="112" t="s">
        <v>216</v>
      </c>
      <c r="F28" s="267">
        <v>22553</v>
      </c>
      <c r="G28" s="267">
        <v>29482</v>
      </c>
      <c r="H28" s="267">
        <v>11893</v>
      </c>
      <c r="I28" s="267">
        <v>18822</v>
      </c>
      <c r="J28" s="267">
        <v>10660</v>
      </c>
      <c r="K28" s="267">
        <v>3564</v>
      </c>
      <c r="L28" s="267">
        <v>7096</v>
      </c>
      <c r="M28" s="221"/>
      <c r="N28" s="221"/>
      <c r="O28" s="221"/>
      <c r="P28" s="221"/>
      <c r="Q28" s="221"/>
      <c r="R28" s="221"/>
      <c r="S28" s="221"/>
    </row>
    <row r="29" spans="1:19" s="36" customFormat="1" ht="12.75">
      <c r="A29" s="127">
        <v>3</v>
      </c>
      <c r="B29" s="127">
        <v>4</v>
      </c>
      <c r="C29" s="127">
        <v>2</v>
      </c>
      <c r="D29" s="128">
        <v>334000</v>
      </c>
      <c r="E29" s="133" t="s">
        <v>257</v>
      </c>
      <c r="F29" s="129">
        <v>596</v>
      </c>
      <c r="G29" s="129">
        <v>731</v>
      </c>
      <c r="H29" s="130">
        <v>344</v>
      </c>
      <c r="I29" s="129">
        <v>479</v>
      </c>
      <c r="J29" s="129">
        <v>252.00000000000003</v>
      </c>
      <c r="K29" s="130">
        <v>168.00000000000003</v>
      </c>
      <c r="L29" s="129">
        <v>84</v>
      </c>
    </row>
    <row r="30" spans="1:19" s="36" customFormat="1" ht="12.75">
      <c r="A30" s="127">
        <v>3</v>
      </c>
      <c r="B30" s="127">
        <v>4</v>
      </c>
      <c r="C30" s="127">
        <v>2</v>
      </c>
      <c r="D30" s="128">
        <v>554000</v>
      </c>
      <c r="E30" s="56" t="s">
        <v>264</v>
      </c>
      <c r="F30" s="129">
        <v>1109</v>
      </c>
      <c r="G30" s="129">
        <v>1458</v>
      </c>
      <c r="H30" s="130">
        <v>499</v>
      </c>
      <c r="I30" s="130">
        <v>848</v>
      </c>
      <c r="J30" s="129">
        <v>610</v>
      </c>
      <c r="K30" s="130">
        <v>312.00000000000006</v>
      </c>
      <c r="L30" s="129">
        <v>298</v>
      </c>
    </row>
    <row r="31" spans="1:19" s="36" customFormat="1" ht="12.75">
      <c r="A31" s="127">
        <v>3</v>
      </c>
      <c r="B31" s="127">
        <v>4</v>
      </c>
      <c r="C31" s="127">
        <v>2</v>
      </c>
      <c r="D31" s="128">
        <v>558000</v>
      </c>
      <c r="E31" s="56" t="s">
        <v>265</v>
      </c>
      <c r="F31" s="129">
        <v>637</v>
      </c>
      <c r="G31" s="129">
        <v>766</v>
      </c>
      <c r="H31" s="130">
        <v>306</v>
      </c>
      <c r="I31" s="129">
        <v>435</v>
      </c>
      <c r="J31" s="129">
        <v>331</v>
      </c>
      <c r="K31" s="130">
        <v>194</v>
      </c>
      <c r="L31" s="129">
        <v>137</v>
      </c>
    </row>
    <row r="32" spans="1:19" s="36" customFormat="1" ht="12.75">
      <c r="A32" s="127">
        <v>3</v>
      </c>
      <c r="B32" s="127">
        <v>4</v>
      </c>
      <c r="C32" s="127">
        <v>2</v>
      </c>
      <c r="D32" s="128">
        <v>358000</v>
      </c>
      <c r="E32" s="56" t="s">
        <v>258</v>
      </c>
      <c r="F32" s="129">
        <v>1222</v>
      </c>
      <c r="G32" s="129">
        <v>1648</v>
      </c>
      <c r="H32" s="130">
        <v>534</v>
      </c>
      <c r="I32" s="129">
        <v>960</v>
      </c>
      <c r="J32" s="129">
        <v>688</v>
      </c>
      <c r="K32" s="130">
        <v>346.00000000000006</v>
      </c>
      <c r="L32" s="129">
        <v>342</v>
      </c>
    </row>
    <row r="33" spans="1:12" s="36" customFormat="1" ht="12.75">
      <c r="A33" s="127">
        <v>3</v>
      </c>
      <c r="B33" s="127">
        <v>4</v>
      </c>
      <c r="C33" s="127">
        <v>2</v>
      </c>
      <c r="D33" s="128">
        <v>366000</v>
      </c>
      <c r="E33" s="56" t="s">
        <v>259</v>
      </c>
      <c r="F33" s="129">
        <v>1303</v>
      </c>
      <c r="G33" s="129">
        <v>1683</v>
      </c>
      <c r="H33" s="130">
        <v>638</v>
      </c>
      <c r="I33" s="129">
        <v>1018</v>
      </c>
      <c r="J33" s="129">
        <v>665</v>
      </c>
      <c r="K33" s="130">
        <v>313</v>
      </c>
      <c r="L33" s="129">
        <v>352</v>
      </c>
    </row>
    <row r="34" spans="1:12" s="36" customFormat="1" ht="12.75">
      <c r="A34" s="127">
        <v>3</v>
      </c>
      <c r="B34" s="127">
        <v>4</v>
      </c>
      <c r="C34" s="127">
        <v>2</v>
      </c>
      <c r="D34" s="128">
        <v>754000</v>
      </c>
      <c r="E34" s="56" t="s">
        <v>268</v>
      </c>
      <c r="F34" s="129">
        <v>1585</v>
      </c>
      <c r="G34" s="129">
        <v>2189</v>
      </c>
      <c r="H34" s="130">
        <v>888</v>
      </c>
      <c r="I34" s="129">
        <v>1492</v>
      </c>
      <c r="J34" s="129">
        <v>697</v>
      </c>
      <c r="K34" s="130">
        <v>297.00000000000006</v>
      </c>
      <c r="L34" s="129">
        <v>400</v>
      </c>
    </row>
    <row r="35" spans="1:12" s="36" customFormat="1" ht="12.75">
      <c r="A35" s="127">
        <v>3</v>
      </c>
      <c r="B35" s="127">
        <v>3</v>
      </c>
      <c r="C35" s="127">
        <v>2</v>
      </c>
      <c r="D35" s="128">
        <v>370000</v>
      </c>
      <c r="E35" s="56" t="s">
        <v>260</v>
      </c>
      <c r="F35" s="129">
        <v>768</v>
      </c>
      <c r="G35" s="129">
        <v>1084</v>
      </c>
      <c r="H35" s="130">
        <v>423</v>
      </c>
      <c r="I35" s="129">
        <v>739</v>
      </c>
      <c r="J35" s="129">
        <v>345.00000000000006</v>
      </c>
      <c r="K35" s="130">
        <v>202.00000000000006</v>
      </c>
      <c r="L35" s="129">
        <v>143</v>
      </c>
    </row>
    <row r="36" spans="1:12" s="36" customFormat="1" ht="12.75">
      <c r="A36" s="127">
        <v>3</v>
      </c>
      <c r="B36" s="127">
        <v>4</v>
      </c>
      <c r="C36" s="127">
        <v>2</v>
      </c>
      <c r="D36" s="128">
        <v>758000</v>
      </c>
      <c r="E36" s="56" t="s">
        <v>270</v>
      </c>
      <c r="F36" s="129">
        <v>416</v>
      </c>
      <c r="G36" s="129">
        <v>506</v>
      </c>
      <c r="H36" s="130">
        <v>159</v>
      </c>
      <c r="I36" s="129">
        <v>249</v>
      </c>
      <c r="J36" s="129">
        <v>257</v>
      </c>
      <c r="K36" s="130">
        <v>99</v>
      </c>
      <c r="L36" s="129">
        <v>158</v>
      </c>
    </row>
    <row r="37" spans="1:12" s="36" customFormat="1" ht="12.75">
      <c r="A37" s="127">
        <v>3</v>
      </c>
      <c r="B37" s="127">
        <v>4</v>
      </c>
      <c r="C37" s="127">
        <v>2</v>
      </c>
      <c r="D37" s="128">
        <v>958000</v>
      </c>
      <c r="E37" s="56" t="s">
        <v>275</v>
      </c>
      <c r="F37" s="129">
        <v>560</v>
      </c>
      <c r="G37" s="129">
        <v>826</v>
      </c>
      <c r="H37" s="130">
        <v>304</v>
      </c>
      <c r="I37" s="129">
        <v>570</v>
      </c>
      <c r="J37" s="129">
        <v>256</v>
      </c>
      <c r="K37" s="130">
        <v>145</v>
      </c>
      <c r="L37" s="129">
        <v>111</v>
      </c>
    </row>
    <row r="38" spans="1:12" s="36" customFormat="1" ht="12.75">
      <c r="A38" s="127">
        <v>3</v>
      </c>
      <c r="B38" s="127">
        <v>4</v>
      </c>
      <c r="C38" s="127">
        <v>2</v>
      </c>
      <c r="D38" s="128">
        <v>762000</v>
      </c>
      <c r="E38" s="56" t="s">
        <v>271</v>
      </c>
      <c r="F38" s="129">
        <v>604</v>
      </c>
      <c r="G38" s="129">
        <v>698</v>
      </c>
      <c r="H38" s="130">
        <v>292</v>
      </c>
      <c r="I38" s="129">
        <v>386</v>
      </c>
      <c r="J38" s="129">
        <v>312</v>
      </c>
      <c r="K38" s="130">
        <v>168</v>
      </c>
      <c r="L38" s="129">
        <v>144</v>
      </c>
    </row>
    <row r="39" spans="1:12" s="36" customFormat="1" ht="12.75">
      <c r="A39" s="127">
        <v>3</v>
      </c>
      <c r="B39" s="127">
        <v>4</v>
      </c>
      <c r="C39" s="127">
        <v>2</v>
      </c>
      <c r="D39" s="128">
        <v>154000</v>
      </c>
      <c r="E39" s="56" t="s">
        <v>252</v>
      </c>
      <c r="F39" s="129">
        <v>725</v>
      </c>
      <c r="G39" s="129">
        <v>731</v>
      </c>
      <c r="H39" s="130">
        <v>239</v>
      </c>
      <c r="I39" s="129">
        <v>245</v>
      </c>
      <c r="J39" s="129">
        <v>485.99999999999994</v>
      </c>
      <c r="K39" s="130">
        <v>403.99999999999994</v>
      </c>
      <c r="L39" s="129">
        <v>82</v>
      </c>
    </row>
    <row r="40" spans="1:12" s="36" customFormat="1" ht="12.75">
      <c r="A40" s="127">
        <v>3</v>
      </c>
      <c r="B40" s="127">
        <v>4</v>
      </c>
      <c r="C40" s="127">
        <v>2</v>
      </c>
      <c r="D40" s="128">
        <v>766000</v>
      </c>
      <c r="E40" s="56" t="s">
        <v>272</v>
      </c>
      <c r="F40" s="129">
        <v>666</v>
      </c>
      <c r="G40" s="129">
        <v>824</v>
      </c>
      <c r="H40" s="130">
        <v>272</v>
      </c>
      <c r="I40" s="129">
        <v>430</v>
      </c>
      <c r="J40" s="129">
        <v>394</v>
      </c>
      <c r="K40" s="130">
        <v>203</v>
      </c>
      <c r="L40" s="129">
        <v>191</v>
      </c>
    </row>
    <row r="41" spans="1:12" s="36" customFormat="1" ht="12.75">
      <c r="A41" s="127">
        <v>3</v>
      </c>
      <c r="B41" s="127">
        <v>4</v>
      </c>
      <c r="C41" s="127">
        <v>2</v>
      </c>
      <c r="D41" s="128">
        <v>962000</v>
      </c>
      <c r="E41" s="56" t="s">
        <v>276</v>
      </c>
      <c r="F41" s="129">
        <v>640</v>
      </c>
      <c r="G41" s="129">
        <v>879</v>
      </c>
      <c r="H41" s="130">
        <v>328</v>
      </c>
      <c r="I41" s="129">
        <v>567</v>
      </c>
      <c r="J41" s="129">
        <v>312</v>
      </c>
      <c r="K41" s="130">
        <v>148</v>
      </c>
      <c r="L41" s="129">
        <v>164</v>
      </c>
    </row>
    <row r="42" spans="1:12" s="36" customFormat="1" ht="12.75">
      <c r="A42" s="127">
        <v>3</v>
      </c>
      <c r="B42" s="127">
        <v>4</v>
      </c>
      <c r="C42" s="127">
        <v>2</v>
      </c>
      <c r="D42" s="128">
        <v>770000</v>
      </c>
      <c r="E42" s="56" t="s">
        <v>273</v>
      </c>
      <c r="F42" s="129">
        <v>927</v>
      </c>
      <c r="G42" s="129">
        <v>1283</v>
      </c>
      <c r="H42" s="130">
        <v>408</v>
      </c>
      <c r="I42" s="129">
        <v>764</v>
      </c>
      <c r="J42" s="129">
        <v>519</v>
      </c>
      <c r="K42" s="130">
        <v>234</v>
      </c>
      <c r="L42" s="129">
        <v>285</v>
      </c>
    </row>
    <row r="43" spans="1:12" s="36" customFormat="1" ht="12.75">
      <c r="A43" s="127">
        <v>3</v>
      </c>
      <c r="B43" s="127">
        <v>4</v>
      </c>
      <c r="C43" s="127">
        <v>2</v>
      </c>
      <c r="D43" s="128">
        <v>162000</v>
      </c>
      <c r="E43" s="56" t="s">
        <v>253</v>
      </c>
      <c r="F43" s="129">
        <v>413</v>
      </c>
      <c r="G43" s="129">
        <v>461</v>
      </c>
      <c r="H43" s="130">
        <v>226</v>
      </c>
      <c r="I43" s="129">
        <v>274</v>
      </c>
      <c r="J43" s="129">
        <v>187</v>
      </c>
      <c r="K43" s="130">
        <v>82.999999999999986</v>
      </c>
      <c r="L43" s="129">
        <v>104</v>
      </c>
    </row>
    <row r="44" spans="1:12" s="36" customFormat="1" ht="12.75">
      <c r="A44" s="127">
        <v>3</v>
      </c>
      <c r="B44" s="127">
        <v>4</v>
      </c>
      <c r="C44" s="127">
        <v>2</v>
      </c>
      <c r="D44" s="128">
        <v>374000</v>
      </c>
      <c r="E44" s="56" t="s">
        <v>261</v>
      </c>
      <c r="F44" s="129">
        <v>1341</v>
      </c>
      <c r="G44" s="129">
        <v>1809</v>
      </c>
      <c r="H44" s="130">
        <v>702</v>
      </c>
      <c r="I44" s="129">
        <v>1170</v>
      </c>
      <c r="J44" s="129">
        <v>639</v>
      </c>
      <c r="K44" s="130">
        <v>359</v>
      </c>
      <c r="L44" s="129">
        <v>280</v>
      </c>
    </row>
    <row r="45" spans="1:12" s="36" customFormat="1" ht="12.75">
      <c r="A45" s="127">
        <v>3</v>
      </c>
      <c r="B45" s="127">
        <v>4</v>
      </c>
      <c r="C45" s="127">
        <v>2</v>
      </c>
      <c r="D45" s="128">
        <v>966000</v>
      </c>
      <c r="E45" s="56" t="s">
        <v>277</v>
      </c>
      <c r="F45" s="129">
        <v>906</v>
      </c>
      <c r="G45" s="129">
        <v>1185</v>
      </c>
      <c r="H45" s="130">
        <v>600</v>
      </c>
      <c r="I45" s="129">
        <v>879</v>
      </c>
      <c r="J45" s="129">
        <v>306</v>
      </c>
      <c r="K45" s="130">
        <v>172.99999999999997</v>
      </c>
      <c r="L45" s="129">
        <v>133</v>
      </c>
    </row>
    <row r="46" spans="1:12" s="36" customFormat="1" ht="12.75">
      <c r="A46" s="127">
        <v>3</v>
      </c>
      <c r="B46" s="127">
        <v>4</v>
      </c>
      <c r="C46" s="127">
        <v>2</v>
      </c>
      <c r="D46" s="128">
        <v>774000</v>
      </c>
      <c r="E46" s="56" t="s">
        <v>274</v>
      </c>
      <c r="F46" s="129">
        <v>1209</v>
      </c>
      <c r="G46" s="129">
        <v>1318</v>
      </c>
      <c r="H46" s="130">
        <v>732</v>
      </c>
      <c r="I46" s="129">
        <v>841</v>
      </c>
      <c r="J46" s="129">
        <v>476.99999999999994</v>
      </c>
      <c r="K46" s="130">
        <v>231.99999999999994</v>
      </c>
      <c r="L46" s="129">
        <v>245</v>
      </c>
    </row>
    <row r="47" spans="1:12" s="36" customFormat="1" ht="12.75">
      <c r="A47" s="127">
        <v>3</v>
      </c>
      <c r="B47" s="127">
        <v>4</v>
      </c>
      <c r="C47" s="127">
        <v>2</v>
      </c>
      <c r="D47" s="128">
        <v>378000</v>
      </c>
      <c r="E47" s="56" t="s">
        <v>262</v>
      </c>
      <c r="F47" s="129">
        <v>330</v>
      </c>
      <c r="G47" s="129">
        <v>406</v>
      </c>
      <c r="H47" s="130">
        <v>152</v>
      </c>
      <c r="I47" s="129">
        <v>228</v>
      </c>
      <c r="J47" s="129">
        <v>178</v>
      </c>
      <c r="K47" s="130">
        <v>55.000000000000007</v>
      </c>
      <c r="L47" s="129">
        <v>123</v>
      </c>
    </row>
    <row r="48" spans="1:12" s="36" customFormat="1" ht="12.75">
      <c r="A48" s="127">
        <v>3</v>
      </c>
      <c r="B48" s="127">
        <v>4</v>
      </c>
      <c r="C48" s="127">
        <v>2</v>
      </c>
      <c r="D48" s="128">
        <v>382000</v>
      </c>
      <c r="E48" s="56" t="s">
        <v>263</v>
      </c>
      <c r="F48" s="129">
        <v>999</v>
      </c>
      <c r="G48" s="129">
        <v>1205</v>
      </c>
      <c r="H48" s="130">
        <v>496</v>
      </c>
      <c r="I48" s="129">
        <v>702</v>
      </c>
      <c r="J48" s="129">
        <v>503.00000000000006</v>
      </c>
      <c r="K48" s="130">
        <v>238.00000000000006</v>
      </c>
      <c r="L48" s="129">
        <v>265</v>
      </c>
    </row>
    <row r="49" spans="1:19" s="36" customFormat="1" ht="12.75">
      <c r="A49" s="127">
        <v>3</v>
      </c>
      <c r="B49" s="127">
        <v>4</v>
      </c>
      <c r="C49" s="127">
        <v>2</v>
      </c>
      <c r="D49" s="128">
        <v>970000</v>
      </c>
      <c r="E49" s="56" t="s">
        <v>278</v>
      </c>
      <c r="F49" s="129">
        <v>1207</v>
      </c>
      <c r="G49" s="129">
        <v>1670</v>
      </c>
      <c r="H49" s="130">
        <v>693</v>
      </c>
      <c r="I49" s="129">
        <v>1156</v>
      </c>
      <c r="J49" s="129">
        <v>514.00000000000011</v>
      </c>
      <c r="K49" s="130">
        <v>246.00000000000009</v>
      </c>
      <c r="L49" s="129">
        <v>268</v>
      </c>
    </row>
    <row r="50" spans="1:19" s="36" customFormat="1" ht="12.75">
      <c r="A50" s="127">
        <v>3</v>
      </c>
      <c r="B50" s="127">
        <v>4</v>
      </c>
      <c r="C50" s="127">
        <v>2</v>
      </c>
      <c r="D50" s="128">
        <v>974000</v>
      </c>
      <c r="E50" s="56" t="s">
        <v>279</v>
      </c>
      <c r="F50" s="129">
        <v>1004</v>
      </c>
      <c r="G50" s="129">
        <v>1326</v>
      </c>
      <c r="H50" s="130">
        <v>443</v>
      </c>
      <c r="I50" s="129">
        <v>765</v>
      </c>
      <c r="J50" s="129">
        <v>561</v>
      </c>
      <c r="K50" s="130">
        <v>272</v>
      </c>
      <c r="L50" s="129">
        <v>289</v>
      </c>
    </row>
    <row r="51" spans="1:19" s="36" customFormat="1" ht="12.75">
      <c r="A51" s="127">
        <v>3</v>
      </c>
      <c r="B51" s="127">
        <v>4</v>
      </c>
      <c r="C51" s="127">
        <v>2</v>
      </c>
      <c r="D51" s="128">
        <v>566000</v>
      </c>
      <c r="E51" s="56" t="s">
        <v>266</v>
      </c>
      <c r="F51" s="129">
        <v>1180</v>
      </c>
      <c r="G51" s="129">
        <v>1506</v>
      </c>
      <c r="H51" s="130">
        <v>495</v>
      </c>
      <c r="I51" s="129">
        <v>821</v>
      </c>
      <c r="J51" s="129">
        <v>685</v>
      </c>
      <c r="K51" s="130">
        <v>328</v>
      </c>
      <c r="L51" s="129">
        <v>357</v>
      </c>
    </row>
    <row r="52" spans="1:19" s="36" customFormat="1" ht="12.75">
      <c r="A52" s="127">
        <v>3</v>
      </c>
      <c r="B52" s="127">
        <v>3</v>
      </c>
      <c r="C52" s="127">
        <v>2</v>
      </c>
      <c r="D52" s="128">
        <v>978000</v>
      </c>
      <c r="E52" s="79" t="s">
        <v>280</v>
      </c>
      <c r="F52" s="129">
        <v>416</v>
      </c>
      <c r="G52" s="129">
        <v>424</v>
      </c>
      <c r="H52" s="130">
        <v>209</v>
      </c>
      <c r="I52" s="129">
        <v>217</v>
      </c>
      <c r="J52" s="129">
        <v>207</v>
      </c>
      <c r="K52" s="130">
        <v>122</v>
      </c>
      <c r="L52" s="129">
        <v>85</v>
      </c>
    </row>
    <row r="53" spans="1:19" s="36" customFormat="1" ht="12.75">
      <c r="A53" s="127">
        <v>3</v>
      </c>
      <c r="B53" s="127">
        <v>4</v>
      </c>
      <c r="C53" s="127">
        <v>2</v>
      </c>
      <c r="D53" s="128">
        <v>166000</v>
      </c>
      <c r="E53" s="56" t="s">
        <v>254</v>
      </c>
      <c r="F53" s="129">
        <v>716</v>
      </c>
      <c r="G53" s="129">
        <v>728</v>
      </c>
      <c r="H53" s="130">
        <v>340</v>
      </c>
      <c r="I53" s="129">
        <v>352</v>
      </c>
      <c r="J53" s="129">
        <v>376</v>
      </c>
      <c r="K53" s="130">
        <v>259</v>
      </c>
      <c r="L53" s="129">
        <v>117</v>
      </c>
    </row>
    <row r="54" spans="1:19" s="36" customFormat="1" ht="12.75">
      <c r="A54" s="127">
        <v>3</v>
      </c>
      <c r="B54" s="127">
        <v>4</v>
      </c>
      <c r="C54" s="127">
        <v>2</v>
      </c>
      <c r="D54" s="128">
        <v>570000</v>
      </c>
      <c r="E54" s="56" t="s">
        <v>267</v>
      </c>
      <c r="F54" s="129">
        <v>1202</v>
      </c>
      <c r="G54" s="129">
        <v>1361</v>
      </c>
      <c r="H54" s="130">
        <v>584</v>
      </c>
      <c r="I54" s="129">
        <v>743</v>
      </c>
      <c r="J54" s="129">
        <v>618</v>
      </c>
      <c r="K54" s="130">
        <v>197</v>
      </c>
      <c r="L54" s="129">
        <v>421</v>
      </c>
    </row>
    <row r="55" spans="1:19" s="36" customFormat="1" ht="12.75">
      <c r="A55" s="127">
        <v>3</v>
      </c>
      <c r="B55" s="127">
        <v>4</v>
      </c>
      <c r="C55" s="127">
        <v>2</v>
      </c>
      <c r="D55" s="128">
        <v>170000</v>
      </c>
      <c r="E55" s="56" t="s">
        <v>256</v>
      </c>
      <c r="F55" s="129">
        <v>948</v>
      </c>
      <c r="G55" s="129">
        <v>929</v>
      </c>
      <c r="H55" s="130">
        <v>458</v>
      </c>
      <c r="I55" s="129">
        <v>439</v>
      </c>
      <c r="J55" s="129">
        <v>490</v>
      </c>
      <c r="K55" s="130">
        <v>340</v>
      </c>
      <c r="L55" s="129">
        <v>150</v>
      </c>
    </row>
    <row r="56" spans="1:19" s="36" customFormat="1" ht="12.75">
      <c r="A56" s="131"/>
      <c r="B56" s="131"/>
      <c r="C56" s="131"/>
      <c r="D56" s="132"/>
      <c r="E56" s="112" t="s">
        <v>210</v>
      </c>
      <c r="F56" s="267">
        <v>23629</v>
      </c>
      <c r="G56" s="267">
        <v>29634</v>
      </c>
      <c r="H56" s="267">
        <v>11764</v>
      </c>
      <c r="I56" s="267">
        <v>17769</v>
      </c>
      <c r="J56" s="267">
        <v>11865</v>
      </c>
      <c r="K56" s="267">
        <v>6137</v>
      </c>
      <c r="L56" s="267">
        <v>5728</v>
      </c>
      <c r="M56" s="221"/>
      <c r="N56" s="221"/>
      <c r="O56" s="221"/>
      <c r="P56" s="221"/>
      <c r="Q56" s="221"/>
      <c r="R56" s="221"/>
      <c r="S56" s="221"/>
    </row>
    <row r="57" spans="1:19" s="36" customFormat="1" ht="12.75">
      <c r="A57" s="127">
        <v>4</v>
      </c>
      <c r="B57" s="127">
        <v>2</v>
      </c>
      <c r="C57" s="127">
        <v>3</v>
      </c>
      <c r="D57" s="128">
        <v>334004</v>
      </c>
      <c r="E57" s="56" t="s">
        <v>57</v>
      </c>
      <c r="F57" s="129">
        <v>455</v>
      </c>
      <c r="G57" s="129">
        <v>543</v>
      </c>
      <c r="H57" s="130">
        <v>232</v>
      </c>
      <c r="I57" s="129">
        <v>320</v>
      </c>
      <c r="J57" s="129">
        <v>223.00000000000003</v>
      </c>
      <c r="K57" s="130">
        <v>135.00000000000003</v>
      </c>
      <c r="L57" s="129">
        <v>88</v>
      </c>
    </row>
    <row r="58" spans="1:19" s="36" customFormat="1" ht="12.75">
      <c r="A58" s="127">
        <v>4</v>
      </c>
      <c r="B58" s="127">
        <v>2</v>
      </c>
      <c r="C58" s="127">
        <v>3</v>
      </c>
      <c r="D58" s="128">
        <v>962004</v>
      </c>
      <c r="E58" s="56" t="s">
        <v>149</v>
      </c>
      <c r="F58" s="129">
        <v>128</v>
      </c>
      <c r="G58" s="129">
        <v>200</v>
      </c>
      <c r="H58" s="130">
        <v>79</v>
      </c>
      <c r="I58" s="129">
        <v>151</v>
      </c>
      <c r="J58" s="129">
        <v>49</v>
      </c>
      <c r="K58" s="130">
        <v>29</v>
      </c>
      <c r="L58" s="129">
        <v>20</v>
      </c>
    </row>
    <row r="59" spans="1:19" s="36" customFormat="1" ht="12.75">
      <c r="A59" s="127">
        <v>4</v>
      </c>
      <c r="B59" s="127">
        <v>1</v>
      </c>
      <c r="C59" s="127">
        <v>3</v>
      </c>
      <c r="D59" s="128">
        <v>978004</v>
      </c>
      <c r="E59" s="56" t="s">
        <v>160</v>
      </c>
      <c r="F59" s="129">
        <v>569</v>
      </c>
      <c r="G59" s="129">
        <v>856</v>
      </c>
      <c r="H59" s="130">
        <v>415</v>
      </c>
      <c r="I59" s="129">
        <v>702</v>
      </c>
      <c r="J59" s="129">
        <v>154</v>
      </c>
      <c r="K59" s="130">
        <v>74</v>
      </c>
      <c r="L59" s="129">
        <v>80</v>
      </c>
    </row>
    <row r="60" spans="1:19" s="36" customFormat="1" ht="12.75">
      <c r="A60" s="127">
        <v>4</v>
      </c>
      <c r="B60" s="127">
        <v>2</v>
      </c>
      <c r="C60" s="127">
        <v>3</v>
      </c>
      <c r="D60" s="128">
        <v>562008</v>
      </c>
      <c r="E60" s="56" t="s">
        <v>105</v>
      </c>
      <c r="F60" s="129">
        <v>316</v>
      </c>
      <c r="G60" s="129">
        <v>370</v>
      </c>
      <c r="H60" s="130">
        <v>152</v>
      </c>
      <c r="I60" s="129">
        <v>206</v>
      </c>
      <c r="J60" s="129">
        <v>164</v>
      </c>
      <c r="K60" s="130">
        <v>69.000000000000014</v>
      </c>
      <c r="L60" s="129">
        <v>95</v>
      </c>
    </row>
    <row r="61" spans="1:19" s="36" customFormat="1" ht="12.75">
      <c r="A61" s="127">
        <v>4</v>
      </c>
      <c r="B61" s="127">
        <v>2</v>
      </c>
      <c r="C61" s="127">
        <v>3</v>
      </c>
      <c r="D61" s="128">
        <v>158004</v>
      </c>
      <c r="E61" s="56" t="s">
        <v>30</v>
      </c>
      <c r="F61" s="129">
        <v>322</v>
      </c>
      <c r="G61" s="129">
        <v>450</v>
      </c>
      <c r="H61" s="130">
        <v>208</v>
      </c>
      <c r="I61" s="129">
        <v>336</v>
      </c>
      <c r="J61" s="129">
        <v>114</v>
      </c>
      <c r="K61" s="130">
        <v>52.000000000000007</v>
      </c>
      <c r="L61" s="129">
        <v>62</v>
      </c>
    </row>
    <row r="62" spans="1:19" s="36" customFormat="1" ht="12.75">
      <c r="A62" s="127">
        <v>4</v>
      </c>
      <c r="B62" s="127">
        <v>2</v>
      </c>
      <c r="C62" s="127">
        <v>3</v>
      </c>
      <c r="D62" s="128">
        <v>954012</v>
      </c>
      <c r="E62" s="56" t="s">
        <v>139</v>
      </c>
      <c r="F62" s="129">
        <v>184</v>
      </c>
      <c r="G62" s="129">
        <v>242</v>
      </c>
      <c r="H62" s="130">
        <v>120</v>
      </c>
      <c r="I62" s="129">
        <v>178</v>
      </c>
      <c r="J62" s="129">
        <v>64</v>
      </c>
      <c r="K62" s="130">
        <v>34</v>
      </c>
      <c r="L62" s="129">
        <v>30</v>
      </c>
    </row>
    <row r="63" spans="1:19" s="36" customFormat="1" ht="12.75">
      <c r="A63" s="127">
        <v>4</v>
      </c>
      <c r="B63" s="127">
        <v>2</v>
      </c>
      <c r="C63" s="127">
        <v>3</v>
      </c>
      <c r="D63" s="128">
        <v>370016</v>
      </c>
      <c r="E63" s="56" t="s">
        <v>73</v>
      </c>
      <c r="F63" s="129">
        <v>318</v>
      </c>
      <c r="G63" s="129">
        <v>388</v>
      </c>
      <c r="H63" s="130">
        <v>138</v>
      </c>
      <c r="I63" s="129">
        <v>208</v>
      </c>
      <c r="J63" s="129">
        <v>180.00000000000003</v>
      </c>
      <c r="K63" s="130">
        <v>96.000000000000028</v>
      </c>
      <c r="L63" s="129">
        <v>84</v>
      </c>
    </row>
    <row r="64" spans="1:19" s="36" customFormat="1" ht="12.75">
      <c r="A64" s="127">
        <v>4</v>
      </c>
      <c r="B64" s="127">
        <v>2</v>
      </c>
      <c r="C64" s="127">
        <v>3</v>
      </c>
      <c r="D64" s="128">
        <v>962016</v>
      </c>
      <c r="E64" s="56" t="s">
        <v>150</v>
      </c>
      <c r="F64" s="129">
        <v>157</v>
      </c>
      <c r="G64" s="129">
        <v>177</v>
      </c>
      <c r="H64" s="130">
        <v>43</v>
      </c>
      <c r="I64" s="129">
        <v>63</v>
      </c>
      <c r="J64" s="129">
        <v>114</v>
      </c>
      <c r="K64" s="130">
        <v>46.000000000000007</v>
      </c>
      <c r="L64" s="129">
        <v>68</v>
      </c>
    </row>
    <row r="65" spans="1:19" s="36" customFormat="1" ht="12.75">
      <c r="A65" s="127">
        <v>4</v>
      </c>
      <c r="B65" s="127">
        <v>2</v>
      </c>
      <c r="C65" s="127">
        <v>3</v>
      </c>
      <c r="D65" s="128">
        <v>370020</v>
      </c>
      <c r="E65" s="56" t="s">
        <v>74</v>
      </c>
      <c r="F65" s="129">
        <v>249</v>
      </c>
      <c r="G65" s="129">
        <v>328</v>
      </c>
      <c r="H65" s="130">
        <v>127</v>
      </c>
      <c r="I65" s="129">
        <v>206</v>
      </c>
      <c r="J65" s="129">
        <v>122</v>
      </c>
      <c r="K65" s="130">
        <v>70</v>
      </c>
      <c r="L65" s="129">
        <v>52</v>
      </c>
    </row>
    <row r="66" spans="1:19" s="36" customFormat="1" ht="12.75">
      <c r="A66" s="127">
        <v>4</v>
      </c>
      <c r="B66" s="127">
        <v>2</v>
      </c>
      <c r="C66" s="127">
        <v>3</v>
      </c>
      <c r="D66" s="128">
        <v>978020</v>
      </c>
      <c r="E66" s="56" t="s">
        <v>161</v>
      </c>
      <c r="F66" s="129">
        <v>424</v>
      </c>
      <c r="G66" s="129">
        <v>507</v>
      </c>
      <c r="H66" s="130">
        <v>180</v>
      </c>
      <c r="I66" s="129">
        <v>263</v>
      </c>
      <c r="J66" s="129">
        <v>244</v>
      </c>
      <c r="K66" s="130">
        <v>128</v>
      </c>
      <c r="L66" s="129">
        <v>116</v>
      </c>
    </row>
    <row r="67" spans="1:19" s="36" customFormat="1" ht="12.75">
      <c r="A67" s="127">
        <v>4</v>
      </c>
      <c r="B67" s="127">
        <v>2</v>
      </c>
      <c r="C67" s="127">
        <v>3</v>
      </c>
      <c r="D67" s="128">
        <v>170020</v>
      </c>
      <c r="E67" s="56" t="s">
        <v>49</v>
      </c>
      <c r="F67" s="129">
        <v>626</v>
      </c>
      <c r="G67" s="129">
        <v>616</v>
      </c>
      <c r="H67" s="130">
        <v>373</v>
      </c>
      <c r="I67" s="129">
        <v>363</v>
      </c>
      <c r="J67" s="129">
        <v>253</v>
      </c>
      <c r="K67" s="130">
        <v>108.00000000000001</v>
      </c>
      <c r="L67" s="129">
        <v>145</v>
      </c>
    </row>
    <row r="68" spans="1:19" s="36" customFormat="1" ht="12.75">
      <c r="A68" s="127">
        <v>4</v>
      </c>
      <c r="B68" s="127">
        <v>2</v>
      </c>
      <c r="C68" s="127">
        <v>3</v>
      </c>
      <c r="D68" s="128">
        <v>154036</v>
      </c>
      <c r="E68" s="56" t="s">
        <v>29</v>
      </c>
      <c r="F68" s="129">
        <v>464</v>
      </c>
      <c r="G68" s="129">
        <v>522</v>
      </c>
      <c r="H68" s="130">
        <v>249</v>
      </c>
      <c r="I68" s="129">
        <v>307</v>
      </c>
      <c r="J68" s="129">
        <v>215</v>
      </c>
      <c r="K68" s="130">
        <v>101.00000000000001</v>
      </c>
      <c r="L68" s="129">
        <v>114</v>
      </c>
    </row>
    <row r="69" spans="1:19" s="36" customFormat="1" ht="12.75">
      <c r="A69" s="127">
        <v>4</v>
      </c>
      <c r="B69" s="127">
        <v>1</v>
      </c>
      <c r="C69" s="127">
        <v>3</v>
      </c>
      <c r="D69" s="128">
        <v>158026</v>
      </c>
      <c r="E69" s="56" t="s">
        <v>36</v>
      </c>
      <c r="F69" s="129">
        <v>415</v>
      </c>
      <c r="G69" s="129">
        <v>508</v>
      </c>
      <c r="H69" s="130">
        <v>235</v>
      </c>
      <c r="I69" s="129">
        <v>328</v>
      </c>
      <c r="J69" s="129">
        <v>180</v>
      </c>
      <c r="K69" s="130">
        <v>90</v>
      </c>
      <c r="L69" s="129">
        <v>90</v>
      </c>
    </row>
    <row r="70" spans="1:19" s="36" customFormat="1" ht="12.75">
      <c r="A70" s="127">
        <v>4</v>
      </c>
      <c r="B70" s="127">
        <v>1</v>
      </c>
      <c r="C70" s="127">
        <v>3</v>
      </c>
      <c r="D70" s="128">
        <v>562028</v>
      </c>
      <c r="E70" s="56" t="s">
        <v>111</v>
      </c>
      <c r="F70" s="129">
        <v>369</v>
      </c>
      <c r="G70" s="129">
        <v>476</v>
      </c>
      <c r="H70" s="130">
        <v>189</v>
      </c>
      <c r="I70" s="129">
        <v>296</v>
      </c>
      <c r="J70" s="129">
        <v>180</v>
      </c>
      <c r="K70" s="130">
        <v>97</v>
      </c>
      <c r="L70" s="129">
        <v>83</v>
      </c>
    </row>
    <row r="71" spans="1:19" s="36" customFormat="1" ht="12.75">
      <c r="A71" s="127">
        <v>4</v>
      </c>
      <c r="B71" s="127">
        <v>2</v>
      </c>
      <c r="C71" s="127">
        <v>3</v>
      </c>
      <c r="D71" s="128">
        <v>954024</v>
      </c>
      <c r="E71" s="56" t="s">
        <v>142</v>
      </c>
      <c r="F71" s="129">
        <v>187</v>
      </c>
      <c r="G71" s="129">
        <v>234</v>
      </c>
      <c r="H71" s="130">
        <v>137</v>
      </c>
      <c r="I71" s="129">
        <v>184</v>
      </c>
      <c r="J71" s="129">
        <v>50</v>
      </c>
      <c r="K71" s="130">
        <v>15</v>
      </c>
      <c r="L71" s="129">
        <v>35</v>
      </c>
    </row>
    <row r="72" spans="1:19" s="36" customFormat="1" ht="12.75">
      <c r="A72" s="127">
        <v>4</v>
      </c>
      <c r="B72" s="127">
        <v>2</v>
      </c>
      <c r="C72" s="127">
        <v>3</v>
      </c>
      <c r="D72" s="128">
        <v>978032</v>
      </c>
      <c r="E72" s="56" t="s">
        <v>164</v>
      </c>
      <c r="F72" s="129">
        <v>218</v>
      </c>
      <c r="G72" s="129">
        <v>289</v>
      </c>
      <c r="H72" s="130">
        <v>100</v>
      </c>
      <c r="I72" s="129">
        <v>171</v>
      </c>
      <c r="J72" s="129">
        <v>117.99999999999999</v>
      </c>
      <c r="K72" s="130">
        <v>55.999999999999986</v>
      </c>
      <c r="L72" s="129">
        <v>62</v>
      </c>
    </row>
    <row r="73" spans="1:19" s="36" customFormat="1" ht="12.75">
      <c r="A73" s="127">
        <v>4</v>
      </c>
      <c r="B73" s="127">
        <v>2</v>
      </c>
      <c r="C73" s="127">
        <v>3</v>
      </c>
      <c r="D73" s="128">
        <v>382060</v>
      </c>
      <c r="E73" s="56" t="s">
        <v>93</v>
      </c>
      <c r="F73" s="129">
        <v>285</v>
      </c>
      <c r="G73" s="129">
        <v>272</v>
      </c>
      <c r="H73" s="130">
        <v>177</v>
      </c>
      <c r="I73" s="129">
        <v>164</v>
      </c>
      <c r="J73" s="129">
        <v>108</v>
      </c>
      <c r="K73" s="130">
        <v>47</v>
      </c>
      <c r="L73" s="129">
        <v>61</v>
      </c>
    </row>
    <row r="74" spans="1:19" s="36" customFormat="1" ht="12.75">
      <c r="A74" s="127">
        <v>4</v>
      </c>
      <c r="B74" s="127">
        <v>2</v>
      </c>
      <c r="C74" s="127">
        <v>3</v>
      </c>
      <c r="D74" s="128">
        <v>962060</v>
      </c>
      <c r="E74" s="56" t="s">
        <v>155</v>
      </c>
      <c r="F74" s="129">
        <v>126</v>
      </c>
      <c r="G74" s="129">
        <v>140</v>
      </c>
      <c r="H74" s="130">
        <v>71</v>
      </c>
      <c r="I74" s="129">
        <v>85</v>
      </c>
      <c r="J74" s="129">
        <v>55</v>
      </c>
      <c r="K74" s="130">
        <v>27</v>
      </c>
      <c r="L74" s="129">
        <v>28</v>
      </c>
    </row>
    <row r="75" spans="1:19" s="36" customFormat="1" ht="12.75">
      <c r="A75" s="127">
        <v>4</v>
      </c>
      <c r="B75" s="127">
        <v>2</v>
      </c>
      <c r="C75" s="127">
        <v>3</v>
      </c>
      <c r="D75" s="128">
        <v>362040</v>
      </c>
      <c r="E75" s="56" t="s">
        <v>70</v>
      </c>
      <c r="F75" s="129">
        <v>256</v>
      </c>
      <c r="G75" s="129">
        <v>329</v>
      </c>
      <c r="H75" s="130">
        <v>119</v>
      </c>
      <c r="I75" s="129">
        <v>192</v>
      </c>
      <c r="J75" s="129">
        <v>137</v>
      </c>
      <c r="K75" s="130">
        <v>65</v>
      </c>
      <c r="L75" s="129">
        <v>72</v>
      </c>
    </row>
    <row r="76" spans="1:19" s="36" customFormat="1" ht="12.75">
      <c r="A76" s="131"/>
      <c r="B76" s="131"/>
      <c r="C76" s="131"/>
      <c r="D76" s="132"/>
      <c r="E76" s="112" t="s">
        <v>211</v>
      </c>
      <c r="F76" s="267">
        <v>6068</v>
      </c>
      <c r="G76" s="267">
        <v>7447</v>
      </c>
      <c r="H76" s="267">
        <v>3344</v>
      </c>
      <c r="I76" s="267">
        <v>4723</v>
      </c>
      <c r="J76" s="267">
        <v>2724</v>
      </c>
      <c r="K76" s="267">
        <v>1339</v>
      </c>
      <c r="L76" s="267">
        <v>1385</v>
      </c>
      <c r="M76" s="221"/>
      <c r="N76" s="221"/>
      <c r="O76" s="221"/>
      <c r="P76" s="221"/>
      <c r="Q76" s="221"/>
      <c r="R76" s="221"/>
      <c r="S76" s="221"/>
    </row>
    <row r="77" spans="1:19" s="36" customFormat="1" ht="12.75">
      <c r="A77" s="127">
        <v>5</v>
      </c>
      <c r="B77" s="127">
        <v>3</v>
      </c>
      <c r="C77" s="127">
        <v>3</v>
      </c>
      <c r="D77" s="128">
        <v>770004</v>
      </c>
      <c r="E77" s="56" t="s">
        <v>129</v>
      </c>
      <c r="F77" s="129">
        <v>197</v>
      </c>
      <c r="G77" s="129">
        <v>275</v>
      </c>
      <c r="H77" s="130">
        <v>86</v>
      </c>
      <c r="I77" s="129">
        <v>164</v>
      </c>
      <c r="J77" s="129">
        <v>111.00000000000001</v>
      </c>
      <c r="K77" s="130">
        <v>62.000000000000014</v>
      </c>
      <c r="L77" s="129">
        <v>49</v>
      </c>
    </row>
    <row r="78" spans="1:19" s="36" customFormat="1" ht="12.75">
      <c r="A78" s="127">
        <v>5</v>
      </c>
      <c r="B78" s="127">
        <v>3</v>
      </c>
      <c r="C78" s="127">
        <v>3</v>
      </c>
      <c r="D78" s="128">
        <v>570008</v>
      </c>
      <c r="E78" s="56" t="s">
        <v>119</v>
      </c>
      <c r="F78" s="129">
        <v>308</v>
      </c>
      <c r="G78" s="129">
        <v>314</v>
      </c>
      <c r="H78" s="130">
        <v>175</v>
      </c>
      <c r="I78" s="129">
        <v>181</v>
      </c>
      <c r="J78" s="129">
        <v>133</v>
      </c>
      <c r="K78" s="130">
        <v>52</v>
      </c>
      <c r="L78" s="129">
        <v>81</v>
      </c>
    </row>
    <row r="79" spans="1:19" s="36" customFormat="1" ht="12.75">
      <c r="A79" s="127">
        <v>5</v>
      </c>
      <c r="B79" s="127">
        <v>3</v>
      </c>
      <c r="C79" s="127">
        <v>3</v>
      </c>
      <c r="D79" s="128">
        <v>362004</v>
      </c>
      <c r="E79" s="56" t="s">
        <v>238</v>
      </c>
      <c r="F79" s="129">
        <v>190</v>
      </c>
      <c r="G79" s="129">
        <v>217</v>
      </c>
      <c r="H79" s="130">
        <v>98</v>
      </c>
      <c r="I79" s="129">
        <v>125</v>
      </c>
      <c r="J79" s="129">
        <v>92</v>
      </c>
      <c r="K79" s="130">
        <v>43</v>
      </c>
      <c r="L79" s="129">
        <v>49</v>
      </c>
    </row>
    <row r="80" spans="1:19" s="36" customFormat="1" ht="12.75">
      <c r="A80" s="127">
        <v>5</v>
      </c>
      <c r="B80" s="127">
        <v>3</v>
      </c>
      <c r="C80" s="127">
        <v>3</v>
      </c>
      <c r="D80" s="128">
        <v>362012</v>
      </c>
      <c r="E80" s="56" t="s">
        <v>64</v>
      </c>
      <c r="F80" s="129">
        <v>99</v>
      </c>
      <c r="G80" s="129">
        <v>119</v>
      </c>
      <c r="H80" s="130">
        <v>31</v>
      </c>
      <c r="I80" s="129">
        <v>51</v>
      </c>
      <c r="J80" s="129">
        <v>68</v>
      </c>
      <c r="K80" s="130">
        <v>26</v>
      </c>
      <c r="L80" s="129">
        <v>42</v>
      </c>
    </row>
    <row r="81" spans="1:12" s="36" customFormat="1" ht="12.75">
      <c r="A81" s="127">
        <v>5</v>
      </c>
      <c r="B81" s="127">
        <v>3</v>
      </c>
      <c r="C81" s="134">
        <v>3</v>
      </c>
      <c r="D81" s="128">
        <v>362016</v>
      </c>
      <c r="E81" s="56" t="s">
        <v>239</v>
      </c>
      <c r="F81" s="129">
        <v>242</v>
      </c>
      <c r="G81" s="129">
        <v>288</v>
      </c>
      <c r="H81" s="130">
        <v>135</v>
      </c>
      <c r="I81" s="129">
        <v>181</v>
      </c>
      <c r="J81" s="129">
        <v>107</v>
      </c>
      <c r="K81" s="130">
        <v>63</v>
      </c>
      <c r="L81" s="129">
        <v>44</v>
      </c>
    </row>
    <row r="82" spans="1:12" s="36" customFormat="1" ht="12.75">
      <c r="A82" s="127">
        <v>5</v>
      </c>
      <c r="B82" s="127">
        <v>3</v>
      </c>
      <c r="C82" s="127">
        <v>3</v>
      </c>
      <c r="D82" s="128">
        <v>154008</v>
      </c>
      <c r="E82" s="56" t="s">
        <v>25</v>
      </c>
      <c r="F82" s="129">
        <v>221</v>
      </c>
      <c r="G82" s="129">
        <v>220</v>
      </c>
      <c r="H82" s="130">
        <v>96</v>
      </c>
      <c r="I82" s="129">
        <v>95</v>
      </c>
      <c r="J82" s="129">
        <v>125</v>
      </c>
      <c r="K82" s="130">
        <v>59</v>
      </c>
      <c r="L82" s="129">
        <v>66</v>
      </c>
    </row>
    <row r="83" spans="1:12" s="36" customFormat="1" ht="12.75">
      <c r="A83" s="127">
        <v>5</v>
      </c>
      <c r="B83" s="127">
        <v>3</v>
      </c>
      <c r="C83" s="127">
        <v>3</v>
      </c>
      <c r="D83" s="128">
        <v>954008</v>
      </c>
      <c r="E83" s="56" t="s">
        <v>138</v>
      </c>
      <c r="F83" s="129">
        <v>295</v>
      </c>
      <c r="G83" s="129">
        <v>355</v>
      </c>
      <c r="H83" s="130">
        <v>140</v>
      </c>
      <c r="I83" s="129">
        <v>200</v>
      </c>
      <c r="J83" s="129">
        <v>155</v>
      </c>
      <c r="K83" s="130">
        <v>56</v>
      </c>
      <c r="L83" s="129">
        <v>99</v>
      </c>
    </row>
    <row r="84" spans="1:12" s="36" customFormat="1" ht="12.75">
      <c r="A84" s="127">
        <v>5</v>
      </c>
      <c r="B84" s="127">
        <v>3</v>
      </c>
      <c r="C84" s="127">
        <v>3</v>
      </c>
      <c r="D84" s="128">
        <v>362020</v>
      </c>
      <c r="E84" s="56" t="s">
        <v>65</v>
      </c>
      <c r="F84" s="129">
        <v>195</v>
      </c>
      <c r="G84" s="129">
        <v>260</v>
      </c>
      <c r="H84" s="130">
        <v>87</v>
      </c>
      <c r="I84" s="129">
        <v>152</v>
      </c>
      <c r="J84" s="129">
        <v>108</v>
      </c>
      <c r="K84" s="130">
        <v>37</v>
      </c>
      <c r="L84" s="129">
        <v>71</v>
      </c>
    </row>
    <row r="85" spans="1:12" s="36" customFormat="1" ht="12.75">
      <c r="A85" s="127">
        <v>5</v>
      </c>
      <c r="B85" s="127">
        <v>3</v>
      </c>
      <c r="C85" s="127">
        <v>3</v>
      </c>
      <c r="D85" s="128">
        <v>370012</v>
      </c>
      <c r="E85" s="56" t="s">
        <v>369</v>
      </c>
      <c r="F85" s="129">
        <v>295</v>
      </c>
      <c r="G85" s="129">
        <v>398</v>
      </c>
      <c r="H85" s="130">
        <v>180</v>
      </c>
      <c r="I85" s="129">
        <v>283</v>
      </c>
      <c r="J85" s="129">
        <v>115</v>
      </c>
      <c r="K85" s="130">
        <v>55.999999999999993</v>
      </c>
      <c r="L85" s="129">
        <v>59</v>
      </c>
    </row>
    <row r="86" spans="1:12" s="36" customFormat="1" ht="12.75">
      <c r="A86" s="127">
        <v>5</v>
      </c>
      <c r="B86" s="127">
        <v>3</v>
      </c>
      <c r="C86" s="127">
        <v>3</v>
      </c>
      <c r="D86" s="128">
        <v>154012</v>
      </c>
      <c r="E86" s="56" t="s">
        <v>26</v>
      </c>
      <c r="F86" s="129">
        <v>508</v>
      </c>
      <c r="G86" s="129">
        <v>501</v>
      </c>
      <c r="H86" s="130">
        <v>330</v>
      </c>
      <c r="I86" s="129">
        <v>323</v>
      </c>
      <c r="J86" s="129">
        <v>178</v>
      </c>
      <c r="K86" s="130">
        <v>89.000000000000014</v>
      </c>
      <c r="L86" s="129">
        <v>89</v>
      </c>
    </row>
    <row r="87" spans="1:12" s="36" customFormat="1" ht="12.75">
      <c r="A87" s="127">
        <v>5</v>
      </c>
      <c r="B87" s="127">
        <v>3</v>
      </c>
      <c r="C87" s="127">
        <v>3</v>
      </c>
      <c r="D87" s="128">
        <v>154016</v>
      </c>
      <c r="E87" s="56" t="s">
        <v>27</v>
      </c>
      <c r="F87" s="129">
        <v>287</v>
      </c>
      <c r="G87" s="129">
        <v>297</v>
      </c>
      <c r="H87" s="130">
        <v>119</v>
      </c>
      <c r="I87" s="129">
        <v>129</v>
      </c>
      <c r="J87" s="129">
        <v>168</v>
      </c>
      <c r="K87" s="130">
        <v>77</v>
      </c>
      <c r="L87" s="129">
        <v>91</v>
      </c>
    </row>
    <row r="88" spans="1:12" s="36" customFormat="1" ht="12.75">
      <c r="A88" s="127">
        <v>5</v>
      </c>
      <c r="B88" s="127">
        <v>3</v>
      </c>
      <c r="C88" s="127">
        <v>3</v>
      </c>
      <c r="D88" s="128">
        <v>566012</v>
      </c>
      <c r="E88" s="56" t="s">
        <v>115</v>
      </c>
      <c r="F88" s="129">
        <v>160</v>
      </c>
      <c r="G88" s="129">
        <v>216</v>
      </c>
      <c r="H88" s="130">
        <v>75</v>
      </c>
      <c r="I88" s="129">
        <v>131</v>
      </c>
      <c r="J88" s="129">
        <v>85</v>
      </c>
      <c r="K88" s="130">
        <v>31.000000000000007</v>
      </c>
      <c r="L88" s="129">
        <v>54</v>
      </c>
    </row>
    <row r="89" spans="1:12" s="36" customFormat="1" ht="12.75">
      <c r="A89" s="127">
        <v>5</v>
      </c>
      <c r="B89" s="127">
        <v>3</v>
      </c>
      <c r="C89" s="127">
        <v>3</v>
      </c>
      <c r="D89" s="128">
        <v>554020</v>
      </c>
      <c r="E89" s="56" t="s">
        <v>101</v>
      </c>
      <c r="F89" s="129">
        <v>377.00000000000011</v>
      </c>
      <c r="G89" s="129">
        <v>440.00000000000011</v>
      </c>
      <c r="H89" s="130">
        <v>179</v>
      </c>
      <c r="I89" s="129">
        <v>242</v>
      </c>
      <c r="J89" s="129">
        <v>198.00000000000009</v>
      </c>
      <c r="K89" s="130">
        <v>143.00000000000009</v>
      </c>
      <c r="L89" s="129">
        <v>55</v>
      </c>
    </row>
    <row r="90" spans="1:12" s="36" customFormat="1" ht="12.75">
      <c r="A90" s="127">
        <v>5</v>
      </c>
      <c r="B90" s="127">
        <v>3</v>
      </c>
      <c r="C90" s="127">
        <v>3</v>
      </c>
      <c r="D90" s="128">
        <v>374012</v>
      </c>
      <c r="E90" s="56" t="s">
        <v>75</v>
      </c>
      <c r="F90" s="129">
        <v>529</v>
      </c>
      <c r="G90" s="129">
        <v>714</v>
      </c>
      <c r="H90" s="130">
        <v>298</v>
      </c>
      <c r="I90" s="129">
        <v>483</v>
      </c>
      <c r="J90" s="129">
        <v>231.00000000000003</v>
      </c>
      <c r="K90" s="130">
        <v>113.00000000000003</v>
      </c>
      <c r="L90" s="129">
        <v>118</v>
      </c>
    </row>
    <row r="91" spans="1:12" s="36" customFormat="1" ht="12.75">
      <c r="A91" s="127">
        <v>5</v>
      </c>
      <c r="B91" s="127">
        <v>3</v>
      </c>
      <c r="C91" s="127">
        <v>3</v>
      </c>
      <c r="D91" s="128">
        <v>158008</v>
      </c>
      <c r="E91" s="56" t="s">
        <v>31</v>
      </c>
      <c r="F91" s="129">
        <v>138</v>
      </c>
      <c r="G91" s="129">
        <v>162</v>
      </c>
      <c r="H91" s="130">
        <v>64</v>
      </c>
      <c r="I91" s="129">
        <v>88</v>
      </c>
      <c r="J91" s="129">
        <v>74</v>
      </c>
      <c r="K91" s="130">
        <v>30</v>
      </c>
      <c r="L91" s="129">
        <v>44</v>
      </c>
    </row>
    <row r="92" spans="1:12" s="36" customFormat="1" ht="12.75">
      <c r="A92" s="127">
        <v>5</v>
      </c>
      <c r="B92" s="127">
        <v>3</v>
      </c>
      <c r="C92" s="127">
        <v>3</v>
      </c>
      <c r="D92" s="128">
        <v>158012</v>
      </c>
      <c r="E92" s="56" t="s">
        <v>32</v>
      </c>
      <c r="F92" s="129">
        <v>171</v>
      </c>
      <c r="G92" s="129">
        <v>240</v>
      </c>
      <c r="H92" s="130">
        <v>96</v>
      </c>
      <c r="I92" s="129">
        <v>165</v>
      </c>
      <c r="J92" s="129">
        <v>75</v>
      </c>
      <c r="K92" s="130">
        <v>32.000000000000007</v>
      </c>
      <c r="L92" s="129">
        <v>43</v>
      </c>
    </row>
    <row r="93" spans="1:12" s="36" customFormat="1" ht="12.75">
      <c r="A93" s="127">
        <v>5</v>
      </c>
      <c r="B93" s="127">
        <v>3</v>
      </c>
      <c r="C93" s="127">
        <v>3</v>
      </c>
      <c r="D93" s="128">
        <v>334016</v>
      </c>
      <c r="E93" s="56" t="s">
        <v>59</v>
      </c>
      <c r="F93" s="129">
        <v>495</v>
      </c>
      <c r="G93" s="129">
        <v>581</v>
      </c>
      <c r="H93" s="130">
        <v>279</v>
      </c>
      <c r="I93" s="129">
        <v>365</v>
      </c>
      <c r="J93" s="129">
        <v>216</v>
      </c>
      <c r="K93" s="130">
        <v>127</v>
      </c>
      <c r="L93" s="129">
        <v>89</v>
      </c>
    </row>
    <row r="94" spans="1:12" s="36" customFormat="1" ht="12.75">
      <c r="A94" s="127">
        <v>5</v>
      </c>
      <c r="B94" s="127">
        <v>3</v>
      </c>
      <c r="C94" s="127">
        <v>3</v>
      </c>
      <c r="D94" s="128">
        <v>166012</v>
      </c>
      <c r="E94" s="56" t="s">
        <v>45</v>
      </c>
      <c r="F94" s="129">
        <v>129</v>
      </c>
      <c r="G94" s="129">
        <v>135</v>
      </c>
      <c r="H94" s="130">
        <v>58</v>
      </c>
      <c r="I94" s="129">
        <v>64</v>
      </c>
      <c r="J94" s="129">
        <v>71</v>
      </c>
      <c r="K94" s="130">
        <v>35</v>
      </c>
      <c r="L94" s="129">
        <v>36</v>
      </c>
    </row>
    <row r="95" spans="1:12" s="36" customFormat="1" ht="12.75">
      <c r="A95" s="127">
        <v>5</v>
      </c>
      <c r="B95" s="127">
        <v>3</v>
      </c>
      <c r="C95" s="127">
        <v>3</v>
      </c>
      <c r="D95" s="128">
        <v>766040</v>
      </c>
      <c r="E95" s="56" t="s">
        <v>127</v>
      </c>
      <c r="F95" s="129">
        <v>202</v>
      </c>
      <c r="G95" s="129">
        <v>295</v>
      </c>
      <c r="H95" s="130">
        <v>93</v>
      </c>
      <c r="I95" s="129">
        <v>186</v>
      </c>
      <c r="J95" s="129">
        <v>109</v>
      </c>
      <c r="K95" s="130">
        <v>50</v>
      </c>
      <c r="L95" s="129">
        <v>59</v>
      </c>
    </row>
    <row r="96" spans="1:12" s="36" customFormat="1" ht="12.75">
      <c r="A96" s="127">
        <v>5</v>
      </c>
      <c r="B96" s="127">
        <v>3</v>
      </c>
      <c r="C96" s="127">
        <v>3</v>
      </c>
      <c r="D96" s="128">
        <v>766044</v>
      </c>
      <c r="E96" s="56" t="s">
        <v>128</v>
      </c>
      <c r="F96" s="129">
        <v>194</v>
      </c>
      <c r="G96" s="129">
        <v>225</v>
      </c>
      <c r="H96" s="130">
        <v>96</v>
      </c>
      <c r="I96" s="129">
        <v>127</v>
      </c>
      <c r="J96" s="129">
        <v>98</v>
      </c>
      <c r="K96" s="130">
        <v>47</v>
      </c>
      <c r="L96" s="129">
        <v>51</v>
      </c>
    </row>
    <row r="97" spans="1:19" s="36" customFormat="1" ht="12.75">
      <c r="A97" s="127">
        <v>5</v>
      </c>
      <c r="B97" s="127">
        <v>3</v>
      </c>
      <c r="C97" s="127">
        <v>3</v>
      </c>
      <c r="D97" s="128">
        <v>758024</v>
      </c>
      <c r="E97" s="56" t="s">
        <v>124</v>
      </c>
      <c r="F97" s="129">
        <v>173</v>
      </c>
      <c r="G97" s="129">
        <v>224</v>
      </c>
      <c r="H97" s="130">
        <v>91</v>
      </c>
      <c r="I97" s="129">
        <v>142</v>
      </c>
      <c r="J97" s="129">
        <v>82</v>
      </c>
      <c r="K97" s="130">
        <v>42.000000000000007</v>
      </c>
      <c r="L97" s="129">
        <v>40</v>
      </c>
    </row>
    <row r="98" spans="1:19" s="36" customFormat="1" ht="12.75">
      <c r="A98" s="127">
        <v>5</v>
      </c>
      <c r="B98" s="127">
        <v>3</v>
      </c>
      <c r="C98" s="127">
        <v>3</v>
      </c>
      <c r="D98" s="128">
        <v>382032</v>
      </c>
      <c r="E98" s="56" t="s">
        <v>89</v>
      </c>
      <c r="F98" s="129">
        <v>159</v>
      </c>
      <c r="G98" s="129">
        <v>235</v>
      </c>
      <c r="H98" s="130">
        <v>107</v>
      </c>
      <c r="I98" s="129">
        <v>183</v>
      </c>
      <c r="J98" s="129">
        <v>52</v>
      </c>
      <c r="K98" s="130">
        <v>17</v>
      </c>
      <c r="L98" s="129">
        <v>35</v>
      </c>
    </row>
    <row r="99" spans="1:19" s="36" customFormat="1" ht="12.75">
      <c r="A99" s="127">
        <v>5</v>
      </c>
      <c r="B99" s="127">
        <v>3</v>
      </c>
      <c r="C99" s="127">
        <v>3</v>
      </c>
      <c r="D99" s="128">
        <v>158024</v>
      </c>
      <c r="E99" s="56" t="s">
        <v>35</v>
      </c>
      <c r="F99" s="129">
        <v>204</v>
      </c>
      <c r="G99" s="129">
        <v>272</v>
      </c>
      <c r="H99" s="130">
        <v>101</v>
      </c>
      <c r="I99" s="129">
        <v>169</v>
      </c>
      <c r="J99" s="129">
        <v>103</v>
      </c>
      <c r="K99" s="130">
        <v>44</v>
      </c>
      <c r="L99" s="129">
        <v>59</v>
      </c>
    </row>
    <row r="100" spans="1:19" s="36" customFormat="1" ht="12.75">
      <c r="A100" s="127">
        <v>5</v>
      </c>
      <c r="B100" s="127">
        <v>3</v>
      </c>
      <c r="C100" s="127">
        <v>3</v>
      </c>
      <c r="D100" s="128">
        <v>166016</v>
      </c>
      <c r="E100" s="56" t="s">
        <v>255</v>
      </c>
      <c r="F100" s="129">
        <v>452</v>
      </c>
      <c r="G100" s="129">
        <v>459</v>
      </c>
      <c r="H100" s="130">
        <v>270</v>
      </c>
      <c r="I100" s="129">
        <v>277</v>
      </c>
      <c r="J100" s="129">
        <v>182</v>
      </c>
      <c r="K100" s="130">
        <v>98</v>
      </c>
      <c r="L100" s="129">
        <v>84</v>
      </c>
    </row>
    <row r="101" spans="1:19" s="36" customFormat="1" ht="12.75">
      <c r="A101" s="127">
        <v>5</v>
      </c>
      <c r="B101" s="127">
        <v>3</v>
      </c>
      <c r="C101" s="127">
        <v>3</v>
      </c>
      <c r="D101" s="128">
        <v>978028</v>
      </c>
      <c r="E101" s="56" t="s">
        <v>163</v>
      </c>
      <c r="F101" s="129">
        <v>627</v>
      </c>
      <c r="G101" s="129">
        <v>761</v>
      </c>
      <c r="H101" s="130">
        <v>370</v>
      </c>
      <c r="I101" s="129">
        <v>504</v>
      </c>
      <c r="J101" s="129">
        <v>257</v>
      </c>
      <c r="K101" s="130">
        <v>58</v>
      </c>
      <c r="L101" s="129">
        <v>199</v>
      </c>
    </row>
    <row r="102" spans="1:19" s="36" customFormat="1" ht="12.75">
      <c r="A102" s="127">
        <v>5</v>
      </c>
      <c r="B102" s="127">
        <v>3</v>
      </c>
      <c r="C102" s="127">
        <v>3</v>
      </c>
      <c r="D102" s="128">
        <v>974040</v>
      </c>
      <c r="E102" s="56" t="s">
        <v>158</v>
      </c>
      <c r="F102" s="129">
        <v>392</v>
      </c>
      <c r="G102" s="129">
        <v>482</v>
      </c>
      <c r="H102" s="130">
        <v>186</v>
      </c>
      <c r="I102" s="129">
        <v>276</v>
      </c>
      <c r="J102" s="129">
        <v>206</v>
      </c>
      <c r="K102" s="130">
        <v>92.000000000000014</v>
      </c>
      <c r="L102" s="129">
        <v>114</v>
      </c>
    </row>
    <row r="103" spans="1:19" s="36" customFormat="1" ht="12.75">
      <c r="A103" s="127">
        <v>5</v>
      </c>
      <c r="B103" s="127">
        <v>3</v>
      </c>
      <c r="C103" s="127">
        <v>3</v>
      </c>
      <c r="D103" s="128">
        <v>170044</v>
      </c>
      <c r="E103" s="56" t="s">
        <v>52</v>
      </c>
      <c r="F103" s="129">
        <v>499</v>
      </c>
      <c r="G103" s="129">
        <v>510</v>
      </c>
      <c r="H103" s="130">
        <v>268</v>
      </c>
      <c r="I103" s="129">
        <v>279</v>
      </c>
      <c r="J103" s="129">
        <v>231.00000000000003</v>
      </c>
      <c r="K103" s="130">
        <v>111.00000000000003</v>
      </c>
      <c r="L103" s="129">
        <v>120</v>
      </c>
    </row>
    <row r="104" spans="1:19" s="36" customFormat="1" ht="12.75">
      <c r="A104" s="127">
        <v>5</v>
      </c>
      <c r="B104" s="127">
        <v>3</v>
      </c>
      <c r="C104" s="127">
        <v>3</v>
      </c>
      <c r="D104" s="128">
        <v>562036</v>
      </c>
      <c r="E104" s="56" t="s">
        <v>113</v>
      </c>
      <c r="F104" s="129">
        <v>255</v>
      </c>
      <c r="G104" s="129">
        <v>287</v>
      </c>
      <c r="H104" s="130">
        <v>115</v>
      </c>
      <c r="I104" s="129">
        <v>147</v>
      </c>
      <c r="J104" s="129">
        <v>140</v>
      </c>
      <c r="K104" s="130">
        <v>49</v>
      </c>
      <c r="L104" s="129">
        <v>91</v>
      </c>
    </row>
    <row r="105" spans="1:19" s="36" customFormat="1" ht="12.75">
      <c r="A105" s="127">
        <v>5</v>
      </c>
      <c r="B105" s="127">
        <v>3</v>
      </c>
      <c r="C105" s="127">
        <v>3</v>
      </c>
      <c r="D105" s="128">
        <v>978040</v>
      </c>
      <c r="E105" s="56" t="s">
        <v>166</v>
      </c>
      <c r="F105" s="129">
        <v>322</v>
      </c>
      <c r="G105" s="129">
        <v>359</v>
      </c>
      <c r="H105" s="130">
        <v>187</v>
      </c>
      <c r="I105" s="129">
        <v>224</v>
      </c>
      <c r="J105" s="129">
        <v>135</v>
      </c>
      <c r="K105" s="130">
        <v>54</v>
      </c>
      <c r="L105" s="129">
        <v>81</v>
      </c>
    </row>
    <row r="106" spans="1:19" s="36" customFormat="1" ht="12.75">
      <c r="A106" s="127">
        <v>5</v>
      </c>
      <c r="B106" s="127">
        <v>3</v>
      </c>
      <c r="C106" s="127">
        <v>3</v>
      </c>
      <c r="D106" s="128">
        <v>158036</v>
      </c>
      <c r="E106" s="56" t="s">
        <v>39</v>
      </c>
      <c r="F106" s="129">
        <v>151</v>
      </c>
      <c r="G106" s="129">
        <v>160</v>
      </c>
      <c r="H106" s="130">
        <v>91</v>
      </c>
      <c r="I106" s="129">
        <v>100</v>
      </c>
      <c r="J106" s="129">
        <v>60</v>
      </c>
      <c r="K106" s="130">
        <v>35</v>
      </c>
      <c r="L106" s="129">
        <v>25</v>
      </c>
    </row>
    <row r="107" spans="1:19" s="36" customFormat="1" ht="12.75">
      <c r="A107" s="127">
        <v>5</v>
      </c>
      <c r="B107" s="127">
        <v>3</v>
      </c>
      <c r="C107" s="127">
        <v>3</v>
      </c>
      <c r="D107" s="128">
        <v>334036</v>
      </c>
      <c r="E107" s="56" t="s">
        <v>61</v>
      </c>
      <c r="F107" s="129">
        <v>339</v>
      </c>
      <c r="G107" s="129">
        <v>398</v>
      </c>
      <c r="H107" s="130">
        <v>149</v>
      </c>
      <c r="I107" s="129">
        <v>208</v>
      </c>
      <c r="J107" s="129">
        <v>190</v>
      </c>
      <c r="K107" s="130">
        <v>95</v>
      </c>
      <c r="L107" s="129">
        <v>95</v>
      </c>
    </row>
    <row r="108" spans="1:19" s="36" customFormat="1" ht="12.75">
      <c r="A108" s="131"/>
      <c r="B108" s="131"/>
      <c r="C108" s="131"/>
      <c r="D108" s="132"/>
      <c r="E108" s="135" t="s">
        <v>212</v>
      </c>
      <c r="F108" s="267">
        <v>8805</v>
      </c>
      <c r="G108" s="267">
        <v>10399</v>
      </c>
      <c r="H108" s="267">
        <v>4650</v>
      </c>
      <c r="I108" s="267">
        <v>6244</v>
      </c>
      <c r="J108" s="267">
        <v>4155</v>
      </c>
      <c r="K108" s="267">
        <v>1923</v>
      </c>
      <c r="L108" s="267">
        <v>2232</v>
      </c>
      <c r="M108" s="221"/>
      <c r="N108" s="221"/>
      <c r="O108" s="221"/>
      <c r="P108" s="221"/>
      <c r="Q108" s="221"/>
      <c r="R108" s="221"/>
      <c r="S108" s="221"/>
    </row>
    <row r="109" spans="1:19" s="36" customFormat="1" ht="12.75">
      <c r="A109" s="127">
        <v>6</v>
      </c>
      <c r="B109" s="127">
        <v>4</v>
      </c>
      <c r="C109" s="127">
        <v>3</v>
      </c>
      <c r="D109" s="128">
        <v>554004</v>
      </c>
      <c r="E109" s="56" t="s">
        <v>98</v>
      </c>
      <c r="F109" s="129">
        <v>282</v>
      </c>
      <c r="G109" s="129">
        <v>239</v>
      </c>
      <c r="H109" s="130">
        <v>201</v>
      </c>
      <c r="I109" s="129">
        <v>158</v>
      </c>
      <c r="J109" s="129">
        <v>81</v>
      </c>
      <c r="K109" s="130">
        <v>57</v>
      </c>
      <c r="L109" s="129">
        <v>24</v>
      </c>
    </row>
    <row r="110" spans="1:19" s="36" customFormat="1" ht="12.75">
      <c r="A110" s="127">
        <v>6</v>
      </c>
      <c r="B110" s="127">
        <v>4</v>
      </c>
      <c r="C110" s="127">
        <v>3</v>
      </c>
      <c r="D110" s="128">
        <v>382008</v>
      </c>
      <c r="E110" s="56" t="s">
        <v>84</v>
      </c>
      <c r="F110" s="129">
        <v>112</v>
      </c>
      <c r="G110" s="129">
        <v>131</v>
      </c>
      <c r="H110" s="130">
        <v>62</v>
      </c>
      <c r="I110" s="129">
        <v>81</v>
      </c>
      <c r="J110" s="129">
        <v>50</v>
      </c>
      <c r="K110" s="130">
        <v>15</v>
      </c>
      <c r="L110" s="129">
        <v>35</v>
      </c>
    </row>
    <row r="111" spans="1:19" s="36" customFormat="1" ht="12.75">
      <c r="A111" s="127">
        <v>6</v>
      </c>
      <c r="B111" s="127">
        <v>4</v>
      </c>
      <c r="C111" s="134">
        <v>3</v>
      </c>
      <c r="D111" s="128">
        <v>554012</v>
      </c>
      <c r="E111" s="56" t="s">
        <v>100</v>
      </c>
      <c r="F111" s="129">
        <v>367</v>
      </c>
      <c r="G111" s="129">
        <v>513</v>
      </c>
      <c r="H111" s="130">
        <v>225</v>
      </c>
      <c r="I111" s="129">
        <v>371</v>
      </c>
      <c r="J111" s="129">
        <v>142</v>
      </c>
      <c r="K111" s="130">
        <v>65</v>
      </c>
      <c r="L111" s="129">
        <v>77</v>
      </c>
    </row>
    <row r="112" spans="1:19" s="36" customFormat="1" ht="12.75">
      <c r="A112" s="127">
        <v>6</v>
      </c>
      <c r="B112" s="127">
        <v>4</v>
      </c>
      <c r="C112" s="127">
        <v>3</v>
      </c>
      <c r="D112" s="128">
        <v>382012</v>
      </c>
      <c r="E112" s="56" t="s">
        <v>85</v>
      </c>
      <c r="F112" s="129">
        <v>279</v>
      </c>
      <c r="G112" s="129">
        <v>358</v>
      </c>
      <c r="H112" s="130">
        <v>178</v>
      </c>
      <c r="I112" s="129">
        <v>257</v>
      </c>
      <c r="J112" s="129">
        <v>101</v>
      </c>
      <c r="K112" s="130">
        <v>37</v>
      </c>
      <c r="L112" s="129">
        <v>64</v>
      </c>
    </row>
    <row r="113" spans="1:14" s="36" customFormat="1" ht="12.75">
      <c r="A113" s="127">
        <v>6</v>
      </c>
      <c r="B113" s="127">
        <v>4</v>
      </c>
      <c r="C113" s="127">
        <v>3</v>
      </c>
      <c r="D113" s="128">
        <v>758004</v>
      </c>
      <c r="E113" s="56" t="s">
        <v>122</v>
      </c>
      <c r="F113" s="129">
        <v>169</v>
      </c>
      <c r="G113" s="129">
        <v>202</v>
      </c>
      <c r="H113" s="130">
        <v>76</v>
      </c>
      <c r="I113" s="129">
        <v>109</v>
      </c>
      <c r="J113" s="129">
        <v>93</v>
      </c>
      <c r="K113" s="130">
        <v>48</v>
      </c>
      <c r="L113" s="129">
        <v>45</v>
      </c>
      <c r="N113" s="221"/>
    </row>
    <row r="114" spans="1:14" s="36" customFormat="1" ht="12.75">
      <c r="A114" s="127">
        <v>6</v>
      </c>
      <c r="B114" s="127">
        <v>4</v>
      </c>
      <c r="C114" s="127">
        <v>3</v>
      </c>
      <c r="D114" s="128">
        <v>558012</v>
      </c>
      <c r="E114" s="56" t="s">
        <v>102</v>
      </c>
      <c r="F114" s="129">
        <v>274</v>
      </c>
      <c r="G114" s="129">
        <v>413</v>
      </c>
      <c r="H114" s="130">
        <v>144</v>
      </c>
      <c r="I114" s="129">
        <v>283</v>
      </c>
      <c r="J114" s="129">
        <v>130</v>
      </c>
      <c r="K114" s="130">
        <v>64</v>
      </c>
      <c r="L114" s="129">
        <v>66</v>
      </c>
    </row>
    <row r="115" spans="1:14" s="36" customFormat="1" ht="12.75">
      <c r="A115" s="127">
        <v>6</v>
      </c>
      <c r="B115" s="127">
        <v>4</v>
      </c>
      <c r="C115" s="127">
        <v>3</v>
      </c>
      <c r="D115" s="128">
        <v>558016</v>
      </c>
      <c r="E115" s="56" t="s">
        <v>103</v>
      </c>
      <c r="F115" s="129">
        <v>382</v>
      </c>
      <c r="G115" s="129">
        <v>500</v>
      </c>
      <c r="H115" s="130">
        <v>178</v>
      </c>
      <c r="I115" s="129">
        <v>296</v>
      </c>
      <c r="J115" s="129">
        <v>204.00000000000003</v>
      </c>
      <c r="K115" s="130">
        <v>104.00000000000003</v>
      </c>
      <c r="L115" s="129">
        <v>100</v>
      </c>
    </row>
    <row r="116" spans="1:14" s="36" customFormat="1" ht="12.75">
      <c r="A116" s="127">
        <v>6</v>
      </c>
      <c r="B116" s="127">
        <v>4</v>
      </c>
      <c r="C116" s="127">
        <v>3</v>
      </c>
      <c r="D116" s="128">
        <v>566008</v>
      </c>
      <c r="E116" s="56" t="s">
        <v>114</v>
      </c>
      <c r="F116" s="129">
        <v>221</v>
      </c>
      <c r="G116" s="129">
        <v>239</v>
      </c>
      <c r="H116" s="130">
        <v>97</v>
      </c>
      <c r="I116" s="129">
        <v>115</v>
      </c>
      <c r="J116" s="129">
        <v>124</v>
      </c>
      <c r="K116" s="130">
        <v>48</v>
      </c>
      <c r="L116" s="129">
        <v>76</v>
      </c>
    </row>
    <row r="117" spans="1:14" s="36" customFormat="1" ht="12.75">
      <c r="A117" s="127">
        <v>6</v>
      </c>
      <c r="B117" s="127">
        <v>4</v>
      </c>
      <c r="C117" s="127">
        <v>3</v>
      </c>
      <c r="D117" s="128">
        <v>370004</v>
      </c>
      <c r="E117" s="56" t="s">
        <v>71</v>
      </c>
      <c r="F117" s="129">
        <v>346</v>
      </c>
      <c r="G117" s="129">
        <v>496</v>
      </c>
      <c r="H117" s="130">
        <v>140</v>
      </c>
      <c r="I117" s="129">
        <v>290</v>
      </c>
      <c r="J117" s="129">
        <v>206.00000000000003</v>
      </c>
      <c r="K117" s="130">
        <v>100.00000000000003</v>
      </c>
      <c r="L117" s="129">
        <v>106</v>
      </c>
    </row>
    <row r="118" spans="1:14" s="36" customFormat="1" ht="12.75">
      <c r="A118" s="127">
        <v>6</v>
      </c>
      <c r="B118" s="127">
        <v>4</v>
      </c>
      <c r="C118" s="127">
        <v>3</v>
      </c>
      <c r="D118" s="128">
        <v>562016</v>
      </c>
      <c r="E118" s="56" t="s">
        <v>108</v>
      </c>
      <c r="F118" s="129">
        <v>262</v>
      </c>
      <c r="G118" s="129">
        <v>391</v>
      </c>
      <c r="H118" s="130">
        <v>137</v>
      </c>
      <c r="I118" s="129">
        <v>266</v>
      </c>
      <c r="J118" s="129">
        <v>125</v>
      </c>
      <c r="K118" s="130">
        <v>71</v>
      </c>
      <c r="L118" s="129">
        <v>54</v>
      </c>
    </row>
    <row r="119" spans="1:14" s="36" customFormat="1" ht="12.75">
      <c r="A119" s="127">
        <v>6</v>
      </c>
      <c r="B119" s="127">
        <v>4</v>
      </c>
      <c r="C119" s="127">
        <v>3</v>
      </c>
      <c r="D119" s="128">
        <v>382020</v>
      </c>
      <c r="E119" s="56" t="s">
        <v>86</v>
      </c>
      <c r="F119" s="129">
        <v>292</v>
      </c>
      <c r="G119" s="129">
        <v>370</v>
      </c>
      <c r="H119" s="130">
        <v>154</v>
      </c>
      <c r="I119" s="129">
        <v>232</v>
      </c>
      <c r="J119" s="129">
        <v>138</v>
      </c>
      <c r="K119" s="130">
        <v>73</v>
      </c>
      <c r="L119" s="129">
        <v>65</v>
      </c>
    </row>
    <row r="120" spans="1:14" s="36" customFormat="1" ht="12.75">
      <c r="A120" s="127">
        <v>6</v>
      </c>
      <c r="B120" s="127">
        <v>4</v>
      </c>
      <c r="C120" s="127">
        <v>3</v>
      </c>
      <c r="D120" s="128">
        <v>954020</v>
      </c>
      <c r="E120" s="56" t="s">
        <v>141</v>
      </c>
      <c r="F120" s="129">
        <v>90</v>
      </c>
      <c r="G120" s="129">
        <v>113</v>
      </c>
      <c r="H120" s="130">
        <v>34</v>
      </c>
      <c r="I120" s="129">
        <v>57</v>
      </c>
      <c r="J120" s="129">
        <v>56</v>
      </c>
      <c r="K120" s="130">
        <v>28</v>
      </c>
      <c r="L120" s="129">
        <v>28</v>
      </c>
    </row>
    <row r="121" spans="1:14" s="36" customFormat="1" ht="12.75">
      <c r="A121" s="127">
        <v>6</v>
      </c>
      <c r="B121" s="127">
        <v>4</v>
      </c>
      <c r="C121" s="127">
        <v>3</v>
      </c>
      <c r="D121" s="128">
        <v>162016</v>
      </c>
      <c r="E121" s="56" t="s">
        <v>42</v>
      </c>
      <c r="F121" s="129">
        <v>215</v>
      </c>
      <c r="G121" s="129">
        <v>312</v>
      </c>
      <c r="H121" s="130">
        <v>128</v>
      </c>
      <c r="I121" s="129">
        <v>225</v>
      </c>
      <c r="J121" s="129">
        <v>87</v>
      </c>
      <c r="K121" s="130">
        <v>23</v>
      </c>
      <c r="L121" s="129">
        <v>64</v>
      </c>
    </row>
    <row r="122" spans="1:14" s="36" customFormat="1" ht="12.75">
      <c r="A122" s="127">
        <v>6</v>
      </c>
      <c r="B122" s="127">
        <v>4</v>
      </c>
      <c r="C122" s="127">
        <v>3</v>
      </c>
      <c r="D122" s="128">
        <v>154032</v>
      </c>
      <c r="E122" s="56" t="s">
        <v>28</v>
      </c>
      <c r="F122" s="129">
        <v>287</v>
      </c>
      <c r="G122" s="129">
        <v>272</v>
      </c>
      <c r="H122" s="130">
        <v>155</v>
      </c>
      <c r="I122" s="129">
        <v>140</v>
      </c>
      <c r="J122" s="129">
        <v>132</v>
      </c>
      <c r="K122" s="130">
        <v>70</v>
      </c>
      <c r="L122" s="129">
        <v>62</v>
      </c>
    </row>
    <row r="123" spans="1:14" s="36" customFormat="1" ht="12.75">
      <c r="A123" s="127">
        <v>6</v>
      </c>
      <c r="B123" s="127">
        <v>4</v>
      </c>
      <c r="C123" s="127">
        <v>3</v>
      </c>
      <c r="D123" s="128">
        <v>382024</v>
      </c>
      <c r="E123" s="56" t="s">
        <v>87</v>
      </c>
      <c r="F123" s="129">
        <v>98</v>
      </c>
      <c r="G123" s="129">
        <v>105</v>
      </c>
      <c r="H123" s="130">
        <v>32</v>
      </c>
      <c r="I123" s="129">
        <v>39</v>
      </c>
      <c r="J123" s="129">
        <v>66</v>
      </c>
      <c r="K123" s="130">
        <v>29.999999999999996</v>
      </c>
      <c r="L123" s="129">
        <v>36</v>
      </c>
    </row>
    <row r="124" spans="1:14" s="36" customFormat="1" ht="12.75">
      <c r="A124" s="127">
        <v>6</v>
      </c>
      <c r="B124" s="127">
        <v>4</v>
      </c>
      <c r="C124" s="127">
        <v>3</v>
      </c>
      <c r="D124" s="128">
        <v>378016</v>
      </c>
      <c r="E124" s="56" t="s">
        <v>80</v>
      </c>
      <c r="F124" s="129">
        <v>216</v>
      </c>
      <c r="G124" s="129">
        <v>219</v>
      </c>
      <c r="H124" s="130">
        <v>135</v>
      </c>
      <c r="I124" s="129">
        <v>138</v>
      </c>
      <c r="J124" s="129">
        <v>81</v>
      </c>
      <c r="K124" s="130">
        <v>17</v>
      </c>
      <c r="L124" s="129">
        <v>64</v>
      </c>
    </row>
    <row r="125" spans="1:14" s="36" customFormat="1" ht="12.75">
      <c r="A125" s="127">
        <v>6</v>
      </c>
      <c r="B125" s="127">
        <v>4</v>
      </c>
      <c r="C125" s="127">
        <v>3</v>
      </c>
      <c r="D125" s="128">
        <v>382028</v>
      </c>
      <c r="E125" s="56" t="s">
        <v>88</v>
      </c>
      <c r="F125" s="129">
        <v>240</v>
      </c>
      <c r="G125" s="129">
        <v>236</v>
      </c>
      <c r="H125" s="130">
        <v>141</v>
      </c>
      <c r="I125" s="129">
        <v>137</v>
      </c>
      <c r="J125" s="129">
        <v>99</v>
      </c>
      <c r="K125" s="130">
        <v>43</v>
      </c>
      <c r="L125" s="129">
        <v>56</v>
      </c>
    </row>
    <row r="126" spans="1:14" s="36" customFormat="1" ht="12.75">
      <c r="A126" s="127">
        <v>6</v>
      </c>
      <c r="B126" s="127">
        <v>4</v>
      </c>
      <c r="C126" s="127">
        <v>3</v>
      </c>
      <c r="D126" s="128">
        <v>382044</v>
      </c>
      <c r="E126" s="56" t="s">
        <v>90</v>
      </c>
      <c r="F126" s="129">
        <v>163</v>
      </c>
      <c r="G126" s="129">
        <v>221</v>
      </c>
      <c r="H126" s="130">
        <v>106</v>
      </c>
      <c r="I126" s="129">
        <v>164</v>
      </c>
      <c r="J126" s="129">
        <v>57</v>
      </c>
      <c r="K126" s="130">
        <v>19</v>
      </c>
      <c r="L126" s="129">
        <v>38</v>
      </c>
    </row>
    <row r="127" spans="1:14" s="36" customFormat="1" ht="12.75">
      <c r="A127" s="127">
        <v>6</v>
      </c>
      <c r="B127" s="127">
        <v>4</v>
      </c>
      <c r="C127" s="127">
        <v>3</v>
      </c>
      <c r="D127" s="128">
        <v>570028</v>
      </c>
      <c r="E127" s="56" t="s">
        <v>120</v>
      </c>
      <c r="F127" s="129">
        <v>316</v>
      </c>
      <c r="G127" s="129">
        <v>360</v>
      </c>
      <c r="H127" s="130">
        <v>232</v>
      </c>
      <c r="I127" s="129">
        <v>276</v>
      </c>
      <c r="J127" s="129">
        <v>84</v>
      </c>
      <c r="K127" s="130">
        <v>34</v>
      </c>
      <c r="L127" s="129">
        <v>50</v>
      </c>
    </row>
    <row r="128" spans="1:14" s="36" customFormat="1" ht="12.75">
      <c r="A128" s="127">
        <v>6</v>
      </c>
      <c r="B128" s="127">
        <v>4</v>
      </c>
      <c r="C128" s="127">
        <v>3</v>
      </c>
      <c r="D128" s="128">
        <v>378024</v>
      </c>
      <c r="E128" s="56" t="s">
        <v>81</v>
      </c>
      <c r="F128" s="129">
        <v>260</v>
      </c>
      <c r="G128" s="129">
        <v>372</v>
      </c>
      <c r="H128" s="130">
        <v>156</v>
      </c>
      <c r="I128" s="129">
        <v>268</v>
      </c>
      <c r="J128" s="129">
        <v>104</v>
      </c>
      <c r="K128" s="130">
        <v>49</v>
      </c>
      <c r="L128" s="129">
        <v>55</v>
      </c>
    </row>
    <row r="129" spans="1:12" s="36" customFormat="1" ht="12.75">
      <c r="A129" s="127">
        <v>6</v>
      </c>
      <c r="B129" s="127">
        <v>4</v>
      </c>
      <c r="C129" s="127">
        <v>3</v>
      </c>
      <c r="D129" s="128">
        <v>962052</v>
      </c>
      <c r="E129" s="56" t="s">
        <v>154</v>
      </c>
      <c r="F129" s="129">
        <v>170</v>
      </c>
      <c r="G129" s="129">
        <v>257</v>
      </c>
      <c r="H129" s="130">
        <v>51</v>
      </c>
      <c r="I129" s="129">
        <v>138</v>
      </c>
      <c r="J129" s="129">
        <v>119</v>
      </c>
      <c r="K129" s="130">
        <v>40</v>
      </c>
      <c r="L129" s="129">
        <v>79</v>
      </c>
    </row>
    <row r="130" spans="1:12" s="36" customFormat="1" ht="12.75">
      <c r="A130" s="127">
        <v>6</v>
      </c>
      <c r="B130" s="127">
        <v>4</v>
      </c>
      <c r="C130" s="127">
        <v>3</v>
      </c>
      <c r="D130" s="128">
        <v>770032</v>
      </c>
      <c r="E130" s="56" t="s">
        <v>131</v>
      </c>
      <c r="F130" s="129">
        <v>295</v>
      </c>
      <c r="G130" s="129">
        <v>376</v>
      </c>
      <c r="H130" s="130">
        <v>134</v>
      </c>
      <c r="I130" s="129">
        <v>215</v>
      </c>
      <c r="J130" s="129">
        <v>161</v>
      </c>
      <c r="K130" s="130">
        <v>79</v>
      </c>
      <c r="L130" s="129">
        <v>82</v>
      </c>
    </row>
    <row r="131" spans="1:12" s="36" customFormat="1" ht="12.75">
      <c r="A131" s="127">
        <v>6</v>
      </c>
      <c r="B131" s="127">
        <v>4</v>
      </c>
      <c r="C131" s="127">
        <v>3</v>
      </c>
      <c r="D131" s="128">
        <v>374036</v>
      </c>
      <c r="E131" s="56" t="s">
        <v>76</v>
      </c>
      <c r="F131" s="129">
        <v>165</v>
      </c>
      <c r="G131" s="129">
        <v>221</v>
      </c>
      <c r="H131" s="130">
        <v>86</v>
      </c>
      <c r="I131" s="129">
        <v>142</v>
      </c>
      <c r="J131" s="129">
        <v>79</v>
      </c>
      <c r="K131" s="130">
        <v>42</v>
      </c>
      <c r="L131" s="129">
        <v>37</v>
      </c>
    </row>
    <row r="132" spans="1:12" s="36" customFormat="1" ht="12.75">
      <c r="A132" s="127">
        <v>6</v>
      </c>
      <c r="B132" s="127">
        <v>4</v>
      </c>
      <c r="C132" s="127">
        <v>3</v>
      </c>
      <c r="D132" s="128">
        <v>754028</v>
      </c>
      <c r="E132" s="56" t="s">
        <v>269</v>
      </c>
      <c r="F132" s="129">
        <v>253</v>
      </c>
      <c r="G132" s="129">
        <v>365</v>
      </c>
      <c r="H132" s="130">
        <v>128</v>
      </c>
      <c r="I132" s="129">
        <v>240</v>
      </c>
      <c r="J132" s="129">
        <v>125</v>
      </c>
      <c r="K132" s="130">
        <v>62</v>
      </c>
      <c r="L132" s="129">
        <v>63</v>
      </c>
    </row>
    <row r="133" spans="1:12" s="36" customFormat="1" ht="12.75">
      <c r="A133" s="127">
        <v>6</v>
      </c>
      <c r="B133" s="127">
        <v>4</v>
      </c>
      <c r="C133" s="127">
        <v>3</v>
      </c>
      <c r="D133" s="128">
        <v>382048</v>
      </c>
      <c r="E133" s="56" t="s">
        <v>91</v>
      </c>
      <c r="F133" s="129">
        <v>155</v>
      </c>
      <c r="G133" s="129">
        <v>134</v>
      </c>
      <c r="H133" s="130">
        <v>109</v>
      </c>
      <c r="I133" s="129">
        <v>88</v>
      </c>
      <c r="J133" s="129">
        <v>46</v>
      </c>
      <c r="K133" s="130">
        <v>22</v>
      </c>
      <c r="L133" s="129">
        <v>24</v>
      </c>
    </row>
    <row r="134" spans="1:12" s="36" customFormat="1" ht="12.75">
      <c r="A134" s="127">
        <v>6</v>
      </c>
      <c r="B134" s="127">
        <v>4</v>
      </c>
      <c r="C134" s="127">
        <v>3</v>
      </c>
      <c r="D134" s="128">
        <v>170032</v>
      </c>
      <c r="E134" s="56" t="s">
        <v>51</v>
      </c>
      <c r="F134" s="129">
        <v>274</v>
      </c>
      <c r="G134" s="129">
        <v>259</v>
      </c>
      <c r="H134" s="130">
        <v>172</v>
      </c>
      <c r="I134" s="129">
        <v>157</v>
      </c>
      <c r="J134" s="129">
        <v>102</v>
      </c>
      <c r="K134" s="130">
        <v>56</v>
      </c>
      <c r="L134" s="129">
        <v>46</v>
      </c>
    </row>
    <row r="135" spans="1:12" s="36" customFormat="1" ht="12.75">
      <c r="A135" s="127">
        <v>6</v>
      </c>
      <c r="B135" s="127">
        <v>4</v>
      </c>
      <c r="C135" s="127">
        <v>3</v>
      </c>
      <c r="D135" s="128">
        <v>378028</v>
      </c>
      <c r="E135" s="56" t="s">
        <v>82</v>
      </c>
      <c r="F135" s="129">
        <v>171</v>
      </c>
      <c r="G135" s="129">
        <v>245</v>
      </c>
      <c r="H135" s="130">
        <v>100</v>
      </c>
      <c r="I135" s="129">
        <v>174</v>
      </c>
      <c r="J135" s="129">
        <v>71</v>
      </c>
      <c r="K135" s="130">
        <v>19</v>
      </c>
      <c r="L135" s="129">
        <v>52</v>
      </c>
    </row>
    <row r="136" spans="1:12" s="36" customFormat="1" ht="12.75">
      <c r="A136" s="127">
        <v>6</v>
      </c>
      <c r="B136" s="127">
        <v>4</v>
      </c>
      <c r="C136" s="127">
        <v>3</v>
      </c>
      <c r="D136" s="128">
        <v>958040</v>
      </c>
      <c r="E136" s="56" t="s">
        <v>147</v>
      </c>
      <c r="F136" s="129">
        <v>119</v>
      </c>
      <c r="G136" s="129">
        <v>176</v>
      </c>
      <c r="H136" s="130">
        <v>59</v>
      </c>
      <c r="I136" s="129">
        <v>116</v>
      </c>
      <c r="J136" s="129">
        <v>60</v>
      </c>
      <c r="K136" s="130">
        <v>30.000000000000004</v>
      </c>
      <c r="L136" s="129">
        <v>30</v>
      </c>
    </row>
    <row r="137" spans="1:12" s="36" customFormat="1" ht="12.75">
      <c r="A137" s="127">
        <v>6</v>
      </c>
      <c r="B137" s="127">
        <v>4</v>
      </c>
      <c r="C137" s="127">
        <v>3</v>
      </c>
      <c r="D137" s="128">
        <v>954028</v>
      </c>
      <c r="E137" s="56" t="s">
        <v>143</v>
      </c>
      <c r="F137" s="129">
        <v>204</v>
      </c>
      <c r="G137" s="129">
        <v>207</v>
      </c>
      <c r="H137" s="130">
        <v>135</v>
      </c>
      <c r="I137" s="129">
        <v>138</v>
      </c>
      <c r="J137" s="129">
        <v>69</v>
      </c>
      <c r="K137" s="130">
        <v>42</v>
      </c>
      <c r="L137" s="129">
        <v>27</v>
      </c>
    </row>
    <row r="138" spans="1:12" s="36" customFormat="1" ht="12.75">
      <c r="A138" s="127">
        <v>6</v>
      </c>
      <c r="B138" s="127">
        <v>4</v>
      </c>
      <c r="C138" s="127">
        <v>3</v>
      </c>
      <c r="D138" s="128">
        <v>958044</v>
      </c>
      <c r="E138" s="56" t="s">
        <v>148</v>
      </c>
      <c r="F138" s="129">
        <v>99</v>
      </c>
      <c r="G138" s="129">
        <v>107</v>
      </c>
      <c r="H138" s="130">
        <v>40</v>
      </c>
      <c r="I138" s="129">
        <v>48</v>
      </c>
      <c r="J138" s="129">
        <v>59</v>
      </c>
      <c r="K138" s="130">
        <v>38</v>
      </c>
      <c r="L138" s="129">
        <v>21</v>
      </c>
    </row>
    <row r="139" spans="1:12" s="36" customFormat="1" ht="12.75">
      <c r="A139" s="127">
        <v>6</v>
      </c>
      <c r="B139" s="127">
        <v>4</v>
      </c>
      <c r="C139" s="127">
        <v>3</v>
      </c>
      <c r="D139" s="128">
        <v>754044</v>
      </c>
      <c r="E139" s="56" t="s">
        <v>220</v>
      </c>
      <c r="F139" s="129">
        <v>204</v>
      </c>
      <c r="G139" s="129">
        <v>233</v>
      </c>
      <c r="H139" s="130">
        <v>139</v>
      </c>
      <c r="I139" s="129">
        <v>168</v>
      </c>
      <c r="J139" s="129">
        <v>65</v>
      </c>
      <c r="K139" s="130">
        <v>33</v>
      </c>
      <c r="L139" s="129">
        <v>32</v>
      </c>
    </row>
    <row r="140" spans="1:12" s="36" customFormat="1" ht="12.75">
      <c r="A140" s="127">
        <v>6</v>
      </c>
      <c r="B140" s="127">
        <v>4</v>
      </c>
      <c r="C140" s="127">
        <v>3</v>
      </c>
      <c r="D140" s="128">
        <v>974044</v>
      </c>
      <c r="E140" s="56" t="s">
        <v>159</v>
      </c>
      <c r="F140" s="129">
        <v>337</v>
      </c>
      <c r="G140" s="129">
        <v>317</v>
      </c>
      <c r="H140" s="130">
        <v>231</v>
      </c>
      <c r="I140" s="129">
        <v>211</v>
      </c>
      <c r="J140" s="129">
        <v>106</v>
      </c>
      <c r="K140" s="130">
        <v>46</v>
      </c>
      <c r="L140" s="129">
        <v>60</v>
      </c>
    </row>
    <row r="141" spans="1:12" ht="12.75">
      <c r="A141" s="127">
        <v>6</v>
      </c>
      <c r="B141" s="127">
        <v>4</v>
      </c>
      <c r="C141" s="127">
        <v>3</v>
      </c>
      <c r="D141" s="128">
        <v>378032</v>
      </c>
      <c r="E141" s="56" t="s">
        <v>83</v>
      </c>
      <c r="F141" s="129">
        <v>258</v>
      </c>
      <c r="G141" s="129">
        <v>315</v>
      </c>
      <c r="H141" s="130">
        <v>137</v>
      </c>
      <c r="I141" s="129">
        <v>194</v>
      </c>
      <c r="J141" s="129">
        <v>121</v>
      </c>
      <c r="K141" s="130">
        <v>50</v>
      </c>
      <c r="L141" s="129">
        <v>71</v>
      </c>
    </row>
    <row r="142" spans="1:12" ht="12.75">
      <c r="A142" s="127">
        <v>6</v>
      </c>
      <c r="B142" s="127">
        <v>4</v>
      </c>
      <c r="C142" s="127">
        <v>3</v>
      </c>
      <c r="D142" s="128">
        <v>954032</v>
      </c>
      <c r="E142" s="56" t="s">
        <v>144</v>
      </c>
      <c r="F142" s="129">
        <v>217</v>
      </c>
      <c r="G142" s="129">
        <v>279</v>
      </c>
      <c r="H142" s="130">
        <v>121</v>
      </c>
      <c r="I142" s="129">
        <v>183</v>
      </c>
      <c r="J142" s="129">
        <v>96</v>
      </c>
      <c r="K142" s="130">
        <v>45</v>
      </c>
      <c r="L142" s="129">
        <v>51</v>
      </c>
    </row>
    <row r="143" spans="1:12" ht="12.75">
      <c r="A143" s="127">
        <v>6</v>
      </c>
      <c r="B143" s="127">
        <v>4</v>
      </c>
      <c r="C143" s="127">
        <v>3</v>
      </c>
      <c r="D143" s="128">
        <v>374048</v>
      </c>
      <c r="E143" s="56" t="s">
        <v>77</v>
      </c>
      <c r="F143" s="129">
        <v>157</v>
      </c>
      <c r="G143" s="129">
        <v>176</v>
      </c>
      <c r="H143" s="130">
        <v>61</v>
      </c>
      <c r="I143" s="129">
        <v>80</v>
      </c>
      <c r="J143" s="129">
        <v>96</v>
      </c>
      <c r="K143" s="130">
        <v>47</v>
      </c>
      <c r="L143" s="129">
        <v>49</v>
      </c>
    </row>
    <row r="144" spans="1:12" ht="12.75">
      <c r="A144" s="127">
        <v>6</v>
      </c>
      <c r="B144" s="127">
        <v>4</v>
      </c>
      <c r="C144" s="127">
        <v>3</v>
      </c>
      <c r="D144" s="128">
        <v>374052</v>
      </c>
      <c r="E144" s="56" t="s">
        <v>78</v>
      </c>
      <c r="F144" s="129">
        <v>219</v>
      </c>
      <c r="G144" s="129">
        <v>122</v>
      </c>
      <c r="H144" s="130">
        <v>173</v>
      </c>
      <c r="I144" s="129">
        <v>76</v>
      </c>
      <c r="J144" s="129">
        <v>46</v>
      </c>
      <c r="K144" s="130">
        <v>17</v>
      </c>
      <c r="L144" s="129">
        <v>29</v>
      </c>
    </row>
    <row r="145" spans="1:19" ht="12.75">
      <c r="A145" s="131"/>
      <c r="B145" s="131"/>
      <c r="C145" s="131"/>
      <c r="D145" s="132"/>
      <c r="E145" s="135" t="s">
        <v>213</v>
      </c>
      <c r="F145" s="267">
        <v>8168</v>
      </c>
      <c r="G145" s="267">
        <v>9851</v>
      </c>
      <c r="H145" s="267">
        <v>4587</v>
      </c>
      <c r="I145" s="267">
        <v>6270</v>
      </c>
      <c r="J145" s="267">
        <v>3581</v>
      </c>
      <c r="K145" s="267">
        <v>1663</v>
      </c>
      <c r="L145" s="267">
        <v>1918</v>
      </c>
      <c r="M145" s="7"/>
      <c r="N145" s="7"/>
      <c r="O145" s="7"/>
      <c r="P145" s="7"/>
      <c r="Q145" s="7"/>
      <c r="R145" s="7"/>
      <c r="S145" s="7"/>
    </row>
    <row r="146" spans="1:19" ht="12.75">
      <c r="A146" s="127">
        <v>7</v>
      </c>
      <c r="B146" s="127">
        <v>1</v>
      </c>
      <c r="C146" s="127">
        <v>4</v>
      </c>
      <c r="D146" s="128">
        <v>362008</v>
      </c>
      <c r="E146" s="56" t="s">
        <v>63</v>
      </c>
      <c r="F146" s="129">
        <v>418</v>
      </c>
      <c r="G146" s="129">
        <v>546</v>
      </c>
      <c r="H146" s="130">
        <v>192</v>
      </c>
      <c r="I146" s="129">
        <v>320</v>
      </c>
      <c r="J146" s="129">
        <v>226</v>
      </c>
      <c r="K146" s="130">
        <v>86.000000000000014</v>
      </c>
      <c r="L146" s="129">
        <v>140</v>
      </c>
    </row>
    <row r="147" spans="1:19" ht="12.75">
      <c r="A147" s="127">
        <v>7</v>
      </c>
      <c r="B147" s="127">
        <v>1</v>
      </c>
      <c r="C147" s="127">
        <v>4</v>
      </c>
      <c r="D147" s="128">
        <v>562004</v>
      </c>
      <c r="E147" s="56" t="s">
        <v>104</v>
      </c>
      <c r="F147" s="129">
        <v>802</v>
      </c>
      <c r="G147" s="129">
        <v>1092</v>
      </c>
      <c r="H147" s="130">
        <v>388</v>
      </c>
      <c r="I147" s="129">
        <v>678</v>
      </c>
      <c r="J147" s="129">
        <v>414</v>
      </c>
      <c r="K147" s="130">
        <v>165</v>
      </c>
      <c r="L147" s="129">
        <v>249</v>
      </c>
    </row>
    <row r="148" spans="1:19" ht="12.75">
      <c r="A148" s="127">
        <v>7</v>
      </c>
      <c r="B148" s="127">
        <v>1</v>
      </c>
      <c r="C148" s="127">
        <v>4</v>
      </c>
      <c r="D148" s="128">
        <v>358008</v>
      </c>
      <c r="E148" s="56" t="s">
        <v>62</v>
      </c>
      <c r="F148" s="129">
        <v>592</v>
      </c>
      <c r="G148" s="129">
        <v>704</v>
      </c>
      <c r="H148" s="130">
        <v>234</v>
      </c>
      <c r="I148" s="129">
        <v>346</v>
      </c>
      <c r="J148" s="129">
        <v>358</v>
      </c>
      <c r="K148" s="130">
        <v>161</v>
      </c>
      <c r="L148" s="129">
        <v>197</v>
      </c>
    </row>
    <row r="149" spans="1:19" ht="12.75">
      <c r="A149" s="127">
        <v>7</v>
      </c>
      <c r="B149" s="127">
        <v>1</v>
      </c>
      <c r="C149" s="127">
        <v>4</v>
      </c>
      <c r="D149" s="128">
        <v>334012</v>
      </c>
      <c r="E149" s="56" t="s">
        <v>58</v>
      </c>
      <c r="F149" s="129">
        <v>566</v>
      </c>
      <c r="G149" s="129">
        <v>663</v>
      </c>
      <c r="H149" s="130">
        <v>254</v>
      </c>
      <c r="I149" s="129">
        <v>351</v>
      </c>
      <c r="J149" s="129">
        <v>312</v>
      </c>
      <c r="K149" s="130">
        <v>175</v>
      </c>
      <c r="L149" s="129">
        <v>137</v>
      </c>
    </row>
    <row r="150" spans="1:19" ht="12.75">
      <c r="A150" s="127">
        <v>7</v>
      </c>
      <c r="B150" s="127">
        <v>1</v>
      </c>
      <c r="C150" s="127">
        <v>4</v>
      </c>
      <c r="D150" s="128">
        <v>562014</v>
      </c>
      <c r="E150" s="56" t="s">
        <v>107</v>
      </c>
      <c r="F150" s="129">
        <v>1173</v>
      </c>
      <c r="G150" s="129">
        <v>1177</v>
      </c>
      <c r="H150" s="130">
        <v>614</v>
      </c>
      <c r="I150" s="129">
        <v>618</v>
      </c>
      <c r="J150" s="129">
        <v>559</v>
      </c>
      <c r="K150" s="130">
        <v>291</v>
      </c>
      <c r="L150" s="129">
        <v>268</v>
      </c>
    </row>
    <row r="151" spans="1:19" ht="12.75">
      <c r="A151" s="127">
        <v>7</v>
      </c>
      <c r="B151" s="127">
        <v>1</v>
      </c>
      <c r="C151" s="127">
        <v>4</v>
      </c>
      <c r="D151" s="128">
        <v>562020</v>
      </c>
      <c r="E151" s="56" t="s">
        <v>109</v>
      </c>
      <c r="F151" s="129">
        <v>377</v>
      </c>
      <c r="G151" s="129">
        <v>490</v>
      </c>
      <c r="H151" s="130">
        <v>184</v>
      </c>
      <c r="I151" s="129">
        <v>297</v>
      </c>
      <c r="J151" s="129">
        <v>193</v>
      </c>
      <c r="K151" s="130">
        <v>88.000000000000014</v>
      </c>
      <c r="L151" s="129">
        <v>105</v>
      </c>
    </row>
    <row r="152" spans="1:19" ht="12.75">
      <c r="A152" s="127">
        <v>7</v>
      </c>
      <c r="B152" s="127">
        <v>1</v>
      </c>
      <c r="C152" s="127">
        <v>4</v>
      </c>
      <c r="D152" s="128">
        <v>978024</v>
      </c>
      <c r="E152" s="56" t="s">
        <v>162</v>
      </c>
      <c r="F152" s="129">
        <v>780</v>
      </c>
      <c r="G152" s="129">
        <v>921</v>
      </c>
      <c r="H152" s="130">
        <v>276</v>
      </c>
      <c r="I152" s="129">
        <v>417</v>
      </c>
      <c r="J152" s="129">
        <v>504</v>
      </c>
      <c r="K152" s="130">
        <v>277</v>
      </c>
      <c r="L152" s="129">
        <v>227</v>
      </c>
    </row>
    <row r="153" spans="1:19" ht="12.75">
      <c r="A153" s="127">
        <v>7</v>
      </c>
      <c r="B153" s="127">
        <v>1</v>
      </c>
      <c r="C153" s="127">
        <v>4</v>
      </c>
      <c r="D153" s="128">
        <v>562024</v>
      </c>
      <c r="E153" s="56" t="s">
        <v>110</v>
      </c>
      <c r="F153" s="129">
        <v>801</v>
      </c>
      <c r="G153" s="129">
        <v>988</v>
      </c>
      <c r="H153" s="130">
        <v>373</v>
      </c>
      <c r="I153" s="129">
        <v>560</v>
      </c>
      <c r="J153" s="129">
        <v>428</v>
      </c>
      <c r="K153" s="130">
        <v>164</v>
      </c>
      <c r="L153" s="129">
        <v>264</v>
      </c>
    </row>
    <row r="154" spans="1:19" ht="12.75">
      <c r="A154" s="127">
        <v>7</v>
      </c>
      <c r="B154" s="127">
        <v>1</v>
      </c>
      <c r="C154" s="127">
        <v>4</v>
      </c>
      <c r="D154" s="128">
        <v>770024</v>
      </c>
      <c r="E154" s="56" t="s">
        <v>130</v>
      </c>
      <c r="F154" s="129">
        <v>762</v>
      </c>
      <c r="G154" s="129">
        <v>1132</v>
      </c>
      <c r="H154" s="130">
        <v>473</v>
      </c>
      <c r="I154" s="129">
        <v>843</v>
      </c>
      <c r="J154" s="129">
        <v>289.00000000000006</v>
      </c>
      <c r="K154" s="130">
        <v>130.00000000000006</v>
      </c>
      <c r="L154" s="129">
        <v>159</v>
      </c>
    </row>
    <row r="155" spans="1:19" ht="12.75">
      <c r="A155" s="127">
        <v>7</v>
      </c>
      <c r="B155" s="127">
        <v>1</v>
      </c>
      <c r="C155" s="127">
        <v>4</v>
      </c>
      <c r="D155" s="128">
        <v>562032</v>
      </c>
      <c r="E155" s="56" t="s">
        <v>112</v>
      </c>
      <c r="F155" s="129">
        <v>950</v>
      </c>
      <c r="G155" s="129">
        <v>987</v>
      </c>
      <c r="H155" s="130">
        <v>496</v>
      </c>
      <c r="I155" s="129">
        <v>533</v>
      </c>
      <c r="J155" s="129">
        <v>454</v>
      </c>
      <c r="K155" s="130">
        <v>218.00000000000003</v>
      </c>
      <c r="L155" s="129">
        <v>236</v>
      </c>
    </row>
    <row r="156" spans="1:19" ht="12.75">
      <c r="A156" s="127">
        <v>7</v>
      </c>
      <c r="B156" s="127">
        <v>1</v>
      </c>
      <c r="C156" s="127">
        <v>4</v>
      </c>
      <c r="D156" s="128">
        <v>334032</v>
      </c>
      <c r="E156" s="56" t="s">
        <v>60</v>
      </c>
      <c r="F156" s="129">
        <v>629</v>
      </c>
      <c r="G156" s="129">
        <v>794</v>
      </c>
      <c r="H156" s="130">
        <v>321</v>
      </c>
      <c r="I156" s="129">
        <v>486</v>
      </c>
      <c r="J156" s="129">
        <v>308</v>
      </c>
      <c r="K156" s="130">
        <v>158.99999999999997</v>
      </c>
      <c r="L156" s="129">
        <v>149</v>
      </c>
    </row>
    <row r="157" spans="1:19" ht="12.75">
      <c r="A157" s="131"/>
      <c r="B157" s="131"/>
      <c r="C157" s="131"/>
      <c r="D157" s="132"/>
      <c r="E157" s="135" t="s">
        <v>214</v>
      </c>
      <c r="F157" s="267">
        <v>7850</v>
      </c>
      <c r="G157" s="267">
        <v>9494</v>
      </c>
      <c r="H157" s="267">
        <v>3805</v>
      </c>
      <c r="I157" s="267">
        <v>5449</v>
      </c>
      <c r="J157" s="267">
        <v>4045</v>
      </c>
      <c r="K157" s="267">
        <v>1914</v>
      </c>
      <c r="L157" s="267">
        <v>2131</v>
      </c>
      <c r="M157" s="7"/>
      <c r="N157" s="7"/>
      <c r="O157" s="7"/>
      <c r="P157" s="7"/>
      <c r="Q157" s="7"/>
      <c r="R157" s="7"/>
      <c r="S157" s="7"/>
    </row>
    <row r="158" spans="1:19" ht="12.75">
      <c r="A158" s="127">
        <v>8</v>
      </c>
      <c r="B158" s="127">
        <v>2</v>
      </c>
      <c r="C158" s="127">
        <v>4</v>
      </c>
      <c r="D158" s="128">
        <v>570004</v>
      </c>
      <c r="E158" s="56" t="s">
        <v>118</v>
      </c>
      <c r="F158" s="129">
        <v>494</v>
      </c>
      <c r="G158" s="129">
        <v>717</v>
      </c>
      <c r="H158" s="130">
        <v>277</v>
      </c>
      <c r="I158" s="129">
        <v>500</v>
      </c>
      <c r="J158" s="129">
        <v>217</v>
      </c>
      <c r="K158" s="130">
        <v>94</v>
      </c>
      <c r="L158" s="129">
        <v>123</v>
      </c>
    </row>
    <row r="159" spans="1:19" ht="12.75">
      <c r="A159" s="127">
        <v>8</v>
      </c>
      <c r="B159" s="127">
        <v>2</v>
      </c>
      <c r="C159" s="127">
        <v>4</v>
      </c>
      <c r="D159" s="128">
        <v>766008</v>
      </c>
      <c r="E159" s="56" t="s">
        <v>125</v>
      </c>
      <c r="F159" s="129">
        <v>351</v>
      </c>
      <c r="G159" s="129">
        <v>454</v>
      </c>
      <c r="H159" s="130">
        <v>197</v>
      </c>
      <c r="I159" s="129">
        <v>300</v>
      </c>
      <c r="J159" s="129">
        <v>154</v>
      </c>
      <c r="K159" s="130">
        <v>68</v>
      </c>
      <c r="L159" s="129">
        <v>86</v>
      </c>
    </row>
    <row r="160" spans="1:19" ht="12.75">
      <c r="A160" s="127">
        <v>8</v>
      </c>
      <c r="B160" s="127">
        <v>2</v>
      </c>
      <c r="C160" s="127">
        <v>4</v>
      </c>
      <c r="D160" s="128">
        <v>766020</v>
      </c>
      <c r="E160" s="56" t="s">
        <v>126</v>
      </c>
      <c r="F160" s="129">
        <v>729</v>
      </c>
      <c r="G160" s="129">
        <v>1080</v>
      </c>
      <c r="H160" s="130">
        <v>391</v>
      </c>
      <c r="I160" s="129">
        <v>742</v>
      </c>
      <c r="J160" s="129">
        <v>338</v>
      </c>
      <c r="K160" s="130">
        <v>121</v>
      </c>
      <c r="L160" s="129">
        <v>217</v>
      </c>
    </row>
    <row r="161" spans="1:19" ht="12.75">
      <c r="A161" s="127">
        <v>8</v>
      </c>
      <c r="B161" s="127">
        <v>2</v>
      </c>
      <c r="C161" s="127">
        <v>4</v>
      </c>
      <c r="D161" s="128">
        <v>562012</v>
      </c>
      <c r="E161" s="56" t="s">
        <v>106</v>
      </c>
      <c r="F161" s="129">
        <v>367</v>
      </c>
      <c r="G161" s="129">
        <v>447</v>
      </c>
      <c r="H161" s="130">
        <v>161</v>
      </c>
      <c r="I161" s="129">
        <v>241</v>
      </c>
      <c r="J161" s="129">
        <v>206.00000000000003</v>
      </c>
      <c r="K161" s="130">
        <v>104.00000000000003</v>
      </c>
      <c r="L161" s="129">
        <v>102</v>
      </c>
    </row>
    <row r="162" spans="1:19" ht="12.75">
      <c r="A162" s="127">
        <v>8</v>
      </c>
      <c r="B162" s="127">
        <v>2</v>
      </c>
      <c r="C162" s="127">
        <v>4</v>
      </c>
      <c r="D162" s="128">
        <v>758012</v>
      </c>
      <c r="E162" s="56" t="s">
        <v>123</v>
      </c>
      <c r="F162" s="129">
        <v>584</v>
      </c>
      <c r="G162" s="129">
        <v>794</v>
      </c>
      <c r="H162" s="130">
        <v>327</v>
      </c>
      <c r="I162" s="129">
        <v>537</v>
      </c>
      <c r="J162" s="129">
        <v>257</v>
      </c>
      <c r="K162" s="130">
        <v>87</v>
      </c>
      <c r="L162" s="129">
        <v>170</v>
      </c>
    </row>
    <row r="163" spans="1:19" ht="12.75">
      <c r="A163" s="127">
        <v>8</v>
      </c>
      <c r="B163" s="127">
        <v>2</v>
      </c>
      <c r="C163" s="127">
        <v>4</v>
      </c>
      <c r="D163" s="128">
        <v>962024</v>
      </c>
      <c r="E163" s="56" t="s">
        <v>151</v>
      </c>
      <c r="F163" s="129">
        <v>351.00000000000006</v>
      </c>
      <c r="G163" s="129">
        <v>425.00000000000006</v>
      </c>
      <c r="H163" s="130">
        <v>151</v>
      </c>
      <c r="I163" s="129">
        <v>225</v>
      </c>
      <c r="J163" s="129">
        <v>200.00000000000006</v>
      </c>
      <c r="K163" s="130">
        <v>131.00000000000006</v>
      </c>
      <c r="L163" s="129">
        <v>69</v>
      </c>
    </row>
    <row r="164" spans="1:19" ht="12.75">
      <c r="A164" s="127">
        <v>8</v>
      </c>
      <c r="B164" s="127">
        <v>2</v>
      </c>
      <c r="C164" s="127">
        <v>4</v>
      </c>
      <c r="D164" s="128">
        <v>362032</v>
      </c>
      <c r="E164" s="56" t="s">
        <v>68</v>
      </c>
      <c r="F164" s="129">
        <v>662</v>
      </c>
      <c r="G164" s="129">
        <v>859</v>
      </c>
      <c r="H164" s="130">
        <v>421</v>
      </c>
      <c r="I164" s="129">
        <v>618</v>
      </c>
      <c r="J164" s="129">
        <v>241</v>
      </c>
      <c r="K164" s="130">
        <v>97</v>
      </c>
      <c r="L164" s="129">
        <v>144</v>
      </c>
    </row>
    <row r="165" spans="1:19" ht="12.75">
      <c r="A165" s="127">
        <v>8</v>
      </c>
      <c r="B165" s="127">
        <v>2</v>
      </c>
      <c r="C165" s="127">
        <v>4</v>
      </c>
      <c r="D165" s="128">
        <v>962032</v>
      </c>
      <c r="E165" s="56" t="s">
        <v>152</v>
      </c>
      <c r="F165" s="129">
        <v>516</v>
      </c>
      <c r="G165" s="129">
        <v>699</v>
      </c>
      <c r="H165" s="130">
        <v>253</v>
      </c>
      <c r="I165" s="129">
        <v>436</v>
      </c>
      <c r="J165" s="129">
        <v>263</v>
      </c>
      <c r="K165" s="130">
        <v>98.000000000000028</v>
      </c>
      <c r="L165" s="129">
        <v>165</v>
      </c>
    </row>
    <row r="166" spans="1:19" ht="12.75">
      <c r="A166" s="127">
        <v>8</v>
      </c>
      <c r="B166" s="127">
        <v>2</v>
      </c>
      <c r="C166" s="127">
        <v>4</v>
      </c>
      <c r="D166" s="128">
        <v>170024</v>
      </c>
      <c r="E166" s="56" t="s">
        <v>50</v>
      </c>
      <c r="F166" s="129">
        <v>1094</v>
      </c>
      <c r="G166" s="129">
        <v>1115</v>
      </c>
      <c r="H166" s="130">
        <v>703</v>
      </c>
      <c r="I166" s="129">
        <v>724</v>
      </c>
      <c r="J166" s="129">
        <v>391</v>
      </c>
      <c r="K166" s="130">
        <v>137</v>
      </c>
      <c r="L166" s="129">
        <v>254</v>
      </c>
    </row>
    <row r="167" spans="1:19" ht="12.75">
      <c r="A167" s="127">
        <v>8</v>
      </c>
      <c r="B167" s="127">
        <v>2</v>
      </c>
      <c r="C167" s="127">
        <v>4</v>
      </c>
      <c r="D167" s="128">
        <v>162024</v>
      </c>
      <c r="E167" s="56" t="s">
        <v>44</v>
      </c>
      <c r="F167" s="129">
        <v>920</v>
      </c>
      <c r="G167" s="129">
        <v>1316</v>
      </c>
      <c r="H167" s="130">
        <v>456</v>
      </c>
      <c r="I167" s="129">
        <v>852</v>
      </c>
      <c r="J167" s="129">
        <v>464</v>
      </c>
      <c r="K167" s="130">
        <v>166</v>
      </c>
      <c r="L167" s="129">
        <v>298</v>
      </c>
    </row>
    <row r="168" spans="1:19" ht="12.75">
      <c r="A168" s="127">
        <v>8</v>
      </c>
      <c r="B168" s="127">
        <v>2</v>
      </c>
      <c r="C168" s="127">
        <v>4</v>
      </c>
      <c r="D168" s="128">
        <v>774032</v>
      </c>
      <c r="E168" s="56" t="s">
        <v>132</v>
      </c>
      <c r="F168" s="129">
        <v>1344</v>
      </c>
      <c r="G168" s="129">
        <v>1692</v>
      </c>
      <c r="H168" s="130">
        <v>636</v>
      </c>
      <c r="I168" s="129">
        <v>984</v>
      </c>
      <c r="J168" s="129">
        <v>708</v>
      </c>
      <c r="K168" s="130">
        <v>285</v>
      </c>
      <c r="L168" s="129">
        <v>423</v>
      </c>
    </row>
    <row r="169" spans="1:19" ht="12.75">
      <c r="A169" s="127">
        <v>8</v>
      </c>
      <c r="B169" s="127">
        <v>2</v>
      </c>
      <c r="C169" s="127">
        <v>4</v>
      </c>
      <c r="D169" s="128">
        <v>970040</v>
      </c>
      <c r="E169" s="56" t="s">
        <v>156</v>
      </c>
      <c r="F169" s="129">
        <v>796</v>
      </c>
      <c r="G169" s="129">
        <v>1120</v>
      </c>
      <c r="H169" s="130">
        <v>376</v>
      </c>
      <c r="I169" s="129">
        <v>700</v>
      </c>
      <c r="J169" s="129">
        <v>420</v>
      </c>
      <c r="K169" s="130">
        <v>175.00000000000003</v>
      </c>
      <c r="L169" s="129">
        <v>245</v>
      </c>
    </row>
    <row r="170" spans="1:19" ht="12.75">
      <c r="A170" s="127">
        <v>8</v>
      </c>
      <c r="B170" s="127">
        <v>2</v>
      </c>
      <c r="C170" s="127">
        <v>4</v>
      </c>
      <c r="D170" s="128">
        <v>382068</v>
      </c>
      <c r="E170" s="56" t="s">
        <v>94</v>
      </c>
      <c r="F170" s="129">
        <v>772</v>
      </c>
      <c r="G170" s="129">
        <v>900</v>
      </c>
      <c r="H170" s="130">
        <v>456</v>
      </c>
      <c r="I170" s="129">
        <v>584</v>
      </c>
      <c r="J170" s="129">
        <v>316</v>
      </c>
      <c r="K170" s="130">
        <v>104.00000000000001</v>
      </c>
      <c r="L170" s="129">
        <v>212</v>
      </c>
    </row>
    <row r="171" spans="1:19" ht="12.75">
      <c r="A171" s="127">
        <v>8</v>
      </c>
      <c r="B171" s="127">
        <v>2</v>
      </c>
      <c r="C171" s="127">
        <v>4</v>
      </c>
      <c r="D171" s="128">
        <v>978036</v>
      </c>
      <c r="E171" s="56" t="s">
        <v>165</v>
      </c>
      <c r="F171" s="129">
        <v>524</v>
      </c>
      <c r="G171" s="129">
        <v>671</v>
      </c>
      <c r="H171" s="130">
        <v>210</v>
      </c>
      <c r="I171" s="129">
        <v>357</v>
      </c>
      <c r="J171" s="129">
        <v>314</v>
      </c>
      <c r="K171" s="130">
        <v>152</v>
      </c>
      <c r="L171" s="129">
        <v>162</v>
      </c>
    </row>
    <row r="172" spans="1:19" ht="12.75">
      <c r="A172" s="127">
        <v>8</v>
      </c>
      <c r="B172" s="127">
        <v>2</v>
      </c>
      <c r="C172" s="127">
        <v>4</v>
      </c>
      <c r="D172" s="128">
        <v>166032</v>
      </c>
      <c r="E172" s="56" t="s">
        <v>46</v>
      </c>
      <c r="F172" s="129">
        <v>601</v>
      </c>
      <c r="G172" s="129">
        <v>611</v>
      </c>
      <c r="H172" s="130">
        <v>244</v>
      </c>
      <c r="I172" s="129">
        <v>254</v>
      </c>
      <c r="J172" s="129">
        <v>357</v>
      </c>
      <c r="K172" s="130">
        <v>154.00000000000003</v>
      </c>
      <c r="L172" s="129">
        <v>203</v>
      </c>
    </row>
    <row r="173" spans="1:19" ht="12.75">
      <c r="A173" s="127">
        <v>8</v>
      </c>
      <c r="B173" s="127">
        <v>2</v>
      </c>
      <c r="C173" s="127">
        <v>4</v>
      </c>
      <c r="D173" s="128">
        <v>170048</v>
      </c>
      <c r="E173" s="56" t="s">
        <v>53</v>
      </c>
      <c r="F173" s="129">
        <v>659</v>
      </c>
      <c r="G173" s="129">
        <v>659</v>
      </c>
      <c r="H173" s="130">
        <v>361</v>
      </c>
      <c r="I173" s="129">
        <v>361</v>
      </c>
      <c r="J173" s="129">
        <v>298</v>
      </c>
      <c r="K173" s="130">
        <v>132</v>
      </c>
      <c r="L173" s="129">
        <v>166</v>
      </c>
    </row>
    <row r="174" spans="1:19" ht="12.75">
      <c r="A174" s="127">
        <v>8</v>
      </c>
      <c r="B174" s="127">
        <v>2</v>
      </c>
      <c r="C174" s="127">
        <v>4</v>
      </c>
      <c r="D174" s="128">
        <v>954036</v>
      </c>
      <c r="E174" s="56" t="s">
        <v>145</v>
      </c>
      <c r="F174" s="129">
        <v>926</v>
      </c>
      <c r="G174" s="129">
        <v>1143</v>
      </c>
      <c r="H174" s="130">
        <v>531</v>
      </c>
      <c r="I174" s="129">
        <v>748</v>
      </c>
      <c r="J174" s="129">
        <v>395.00000000000006</v>
      </c>
      <c r="K174" s="130">
        <v>210.00000000000006</v>
      </c>
      <c r="L174" s="129">
        <v>185</v>
      </c>
    </row>
    <row r="175" spans="1:19" ht="12.75">
      <c r="A175" s="131"/>
      <c r="B175" s="131"/>
      <c r="C175" s="131"/>
      <c r="D175" s="132"/>
      <c r="E175" s="135" t="s">
        <v>215</v>
      </c>
      <c r="F175" s="267">
        <v>11690</v>
      </c>
      <c r="G175" s="267">
        <v>14702</v>
      </c>
      <c r="H175" s="267">
        <v>6151</v>
      </c>
      <c r="I175" s="267">
        <v>9163</v>
      </c>
      <c r="J175" s="267">
        <v>5539</v>
      </c>
      <c r="K175" s="267">
        <v>2315</v>
      </c>
      <c r="L175" s="267">
        <v>3224</v>
      </c>
      <c r="M175" s="7"/>
      <c r="N175" s="7"/>
      <c r="O175" s="7"/>
      <c r="P175" s="7"/>
      <c r="Q175" s="7"/>
      <c r="R175" s="7"/>
      <c r="S175" s="7"/>
    </row>
    <row r="176" spans="1:19" ht="12.75">
      <c r="A176" s="127">
        <v>9</v>
      </c>
      <c r="B176" s="127">
        <v>3</v>
      </c>
      <c r="C176" s="127">
        <v>4</v>
      </c>
      <c r="D176" s="128">
        <v>958004</v>
      </c>
      <c r="E176" s="56" t="s">
        <v>146</v>
      </c>
      <c r="F176" s="129">
        <v>480</v>
      </c>
      <c r="G176" s="129">
        <v>610</v>
      </c>
      <c r="H176" s="130">
        <v>223</v>
      </c>
      <c r="I176" s="129">
        <v>353</v>
      </c>
      <c r="J176" s="129">
        <v>257</v>
      </c>
      <c r="K176" s="130">
        <v>98.000000000000014</v>
      </c>
      <c r="L176" s="129">
        <v>159</v>
      </c>
    </row>
    <row r="177" spans="1:12" ht="12.75">
      <c r="A177" s="127">
        <v>9</v>
      </c>
      <c r="B177" s="127">
        <v>3</v>
      </c>
      <c r="C177" s="127">
        <v>4</v>
      </c>
      <c r="D177" s="128">
        <v>378004</v>
      </c>
      <c r="E177" s="56" t="s">
        <v>79</v>
      </c>
      <c r="F177" s="129">
        <v>406</v>
      </c>
      <c r="G177" s="129">
        <v>524</v>
      </c>
      <c r="H177" s="130">
        <v>160</v>
      </c>
      <c r="I177" s="129">
        <v>278</v>
      </c>
      <c r="J177" s="129">
        <v>246</v>
      </c>
      <c r="K177" s="130">
        <v>95.000000000000014</v>
      </c>
      <c r="L177" s="129">
        <v>151</v>
      </c>
    </row>
    <row r="178" spans="1:12" ht="12.75">
      <c r="A178" s="127">
        <v>9</v>
      </c>
      <c r="B178" s="127">
        <v>3</v>
      </c>
      <c r="C178" s="127">
        <v>4</v>
      </c>
      <c r="D178" s="128">
        <v>554008</v>
      </c>
      <c r="E178" s="56" t="s">
        <v>99</v>
      </c>
      <c r="F178" s="129">
        <v>456</v>
      </c>
      <c r="G178" s="129">
        <v>683</v>
      </c>
      <c r="H178" s="130">
        <v>202</v>
      </c>
      <c r="I178" s="129">
        <v>429</v>
      </c>
      <c r="J178" s="129">
        <v>254</v>
      </c>
      <c r="K178" s="130">
        <v>146</v>
      </c>
      <c r="L178" s="129">
        <v>108</v>
      </c>
    </row>
    <row r="179" spans="1:12" ht="12.75">
      <c r="A179" s="127">
        <v>9</v>
      </c>
      <c r="B179" s="127">
        <v>3</v>
      </c>
      <c r="C179" s="127">
        <v>4</v>
      </c>
      <c r="D179" s="128">
        <v>170008</v>
      </c>
      <c r="E179" s="56" t="s">
        <v>48</v>
      </c>
      <c r="F179" s="129">
        <v>772</v>
      </c>
      <c r="G179" s="129">
        <v>809</v>
      </c>
      <c r="H179" s="130">
        <v>433</v>
      </c>
      <c r="I179" s="129">
        <v>470</v>
      </c>
      <c r="J179" s="129">
        <v>339</v>
      </c>
      <c r="K179" s="130">
        <v>137.00000000000003</v>
      </c>
      <c r="L179" s="129">
        <v>202</v>
      </c>
    </row>
    <row r="180" spans="1:12" ht="12.75">
      <c r="A180" s="127">
        <v>9</v>
      </c>
      <c r="B180" s="127">
        <v>3</v>
      </c>
      <c r="C180" s="127">
        <v>4</v>
      </c>
      <c r="D180" s="128">
        <v>162004</v>
      </c>
      <c r="E180" s="56" t="s">
        <v>40</v>
      </c>
      <c r="F180" s="129">
        <v>328</v>
      </c>
      <c r="G180" s="129">
        <v>509</v>
      </c>
      <c r="H180" s="130">
        <v>204</v>
      </c>
      <c r="I180" s="129">
        <v>385</v>
      </c>
      <c r="J180" s="129">
        <v>124</v>
      </c>
      <c r="K180" s="130">
        <v>83</v>
      </c>
      <c r="L180" s="129">
        <v>41</v>
      </c>
    </row>
    <row r="181" spans="1:12" ht="12.75">
      <c r="A181" s="127">
        <v>9</v>
      </c>
      <c r="B181" s="127">
        <v>3</v>
      </c>
      <c r="C181" s="127">
        <v>4</v>
      </c>
      <c r="D181" s="128">
        <v>362024</v>
      </c>
      <c r="E181" s="56" t="s">
        <v>66</v>
      </c>
      <c r="F181" s="129">
        <v>472</v>
      </c>
      <c r="G181" s="129">
        <v>698</v>
      </c>
      <c r="H181" s="130">
        <v>324</v>
      </c>
      <c r="I181" s="129">
        <v>550</v>
      </c>
      <c r="J181" s="129">
        <v>148</v>
      </c>
      <c r="K181" s="130">
        <v>72.000000000000014</v>
      </c>
      <c r="L181" s="129">
        <v>76</v>
      </c>
    </row>
    <row r="182" spans="1:12" ht="12.75">
      <c r="A182" s="127">
        <v>9</v>
      </c>
      <c r="B182" s="127">
        <v>3</v>
      </c>
      <c r="C182" s="127">
        <v>4</v>
      </c>
      <c r="D182" s="128">
        <v>162008</v>
      </c>
      <c r="E182" s="56" t="s">
        <v>41</v>
      </c>
      <c r="F182" s="129">
        <v>410</v>
      </c>
      <c r="G182" s="129">
        <v>503</v>
      </c>
      <c r="H182" s="130">
        <v>199</v>
      </c>
      <c r="I182" s="129">
        <v>292</v>
      </c>
      <c r="J182" s="129">
        <v>211</v>
      </c>
      <c r="K182" s="130">
        <v>91.000000000000014</v>
      </c>
      <c r="L182" s="129">
        <v>120</v>
      </c>
    </row>
    <row r="183" spans="1:12" ht="12.75">
      <c r="A183" s="127">
        <v>9</v>
      </c>
      <c r="B183" s="127">
        <v>3</v>
      </c>
      <c r="C183" s="127">
        <v>4</v>
      </c>
      <c r="D183" s="128">
        <v>754008</v>
      </c>
      <c r="E183" s="56" t="s">
        <v>121</v>
      </c>
      <c r="F183" s="129">
        <v>694</v>
      </c>
      <c r="G183" s="129">
        <v>847</v>
      </c>
      <c r="H183" s="130">
        <v>405</v>
      </c>
      <c r="I183" s="129">
        <v>558</v>
      </c>
      <c r="J183" s="129">
        <v>289</v>
      </c>
      <c r="K183" s="130">
        <v>100</v>
      </c>
      <c r="L183" s="129">
        <v>189</v>
      </c>
    </row>
    <row r="184" spans="1:12" ht="12.75">
      <c r="A184" s="127">
        <v>9</v>
      </c>
      <c r="B184" s="127">
        <v>3</v>
      </c>
      <c r="C184" s="127">
        <v>4</v>
      </c>
      <c r="D184" s="128">
        <v>954016</v>
      </c>
      <c r="E184" s="56" t="s">
        <v>140</v>
      </c>
      <c r="F184" s="129">
        <v>616</v>
      </c>
      <c r="G184" s="129">
        <v>942</v>
      </c>
      <c r="H184" s="130">
        <v>392</v>
      </c>
      <c r="I184" s="129">
        <v>718</v>
      </c>
      <c r="J184" s="129">
        <v>224</v>
      </c>
      <c r="K184" s="130">
        <v>89</v>
      </c>
      <c r="L184" s="129">
        <v>135</v>
      </c>
    </row>
    <row r="185" spans="1:12" ht="12.75">
      <c r="A185" s="127">
        <v>9</v>
      </c>
      <c r="B185" s="127">
        <v>3</v>
      </c>
      <c r="C185" s="127">
        <v>4</v>
      </c>
      <c r="D185" s="128">
        <v>158016</v>
      </c>
      <c r="E185" s="56" t="s">
        <v>33</v>
      </c>
      <c r="F185" s="129">
        <v>344</v>
      </c>
      <c r="G185" s="129">
        <v>375</v>
      </c>
      <c r="H185" s="130">
        <v>198</v>
      </c>
      <c r="I185" s="129">
        <v>229</v>
      </c>
      <c r="J185" s="129">
        <v>146</v>
      </c>
      <c r="K185" s="130">
        <v>56.000000000000007</v>
      </c>
      <c r="L185" s="129">
        <v>90</v>
      </c>
    </row>
    <row r="186" spans="1:12" ht="12.75">
      <c r="A186" s="127">
        <v>9</v>
      </c>
      <c r="B186" s="127">
        <v>3</v>
      </c>
      <c r="C186" s="127">
        <v>4</v>
      </c>
      <c r="D186" s="128">
        <v>362028</v>
      </c>
      <c r="E186" s="56" t="s">
        <v>67</v>
      </c>
      <c r="F186" s="129">
        <v>357</v>
      </c>
      <c r="G186" s="129">
        <v>450</v>
      </c>
      <c r="H186" s="130">
        <v>225</v>
      </c>
      <c r="I186" s="129">
        <v>318</v>
      </c>
      <c r="J186" s="129">
        <v>132</v>
      </c>
      <c r="K186" s="130">
        <v>47</v>
      </c>
      <c r="L186" s="129">
        <v>85</v>
      </c>
    </row>
    <row r="187" spans="1:12" ht="12.75">
      <c r="A187" s="127">
        <v>9</v>
      </c>
      <c r="B187" s="127">
        <v>3</v>
      </c>
      <c r="C187" s="127">
        <v>4</v>
      </c>
      <c r="D187" s="128">
        <v>974028</v>
      </c>
      <c r="E187" s="56" t="s">
        <v>157</v>
      </c>
      <c r="F187" s="129">
        <v>434</v>
      </c>
      <c r="G187" s="129">
        <v>531</v>
      </c>
      <c r="H187" s="130">
        <v>250</v>
      </c>
      <c r="I187" s="129">
        <v>347</v>
      </c>
      <c r="J187" s="129">
        <v>184</v>
      </c>
      <c r="K187" s="130">
        <v>99</v>
      </c>
      <c r="L187" s="129">
        <v>85</v>
      </c>
    </row>
    <row r="188" spans="1:12" ht="12.75">
      <c r="A188" s="127">
        <v>9</v>
      </c>
      <c r="B188" s="127">
        <v>3</v>
      </c>
      <c r="C188" s="127">
        <v>4</v>
      </c>
      <c r="D188" s="128">
        <v>962040</v>
      </c>
      <c r="E188" s="56" t="s">
        <v>153</v>
      </c>
      <c r="F188" s="129">
        <v>341</v>
      </c>
      <c r="G188" s="129">
        <v>396</v>
      </c>
      <c r="H188" s="130">
        <v>154</v>
      </c>
      <c r="I188" s="129">
        <v>209</v>
      </c>
      <c r="J188" s="129">
        <v>187</v>
      </c>
      <c r="K188" s="130">
        <v>82</v>
      </c>
      <c r="L188" s="129">
        <v>105</v>
      </c>
    </row>
    <row r="189" spans="1:12" ht="12.75">
      <c r="A189" s="127">
        <v>9</v>
      </c>
      <c r="B189" s="127">
        <v>3</v>
      </c>
      <c r="C189" s="127">
        <v>4</v>
      </c>
      <c r="D189" s="128">
        <v>158028</v>
      </c>
      <c r="E189" s="56" t="s">
        <v>37</v>
      </c>
      <c r="F189" s="129">
        <v>566</v>
      </c>
      <c r="G189" s="129">
        <v>566</v>
      </c>
      <c r="H189" s="130">
        <v>320</v>
      </c>
      <c r="I189" s="129">
        <v>320</v>
      </c>
      <c r="J189" s="129">
        <v>246</v>
      </c>
      <c r="K189" s="130">
        <v>92</v>
      </c>
      <c r="L189" s="129">
        <v>154</v>
      </c>
    </row>
    <row r="190" spans="1:12" ht="12.75">
      <c r="A190" s="127">
        <v>9</v>
      </c>
      <c r="B190" s="127">
        <v>3</v>
      </c>
      <c r="C190" s="127">
        <v>4</v>
      </c>
      <c r="D190" s="128">
        <v>566076</v>
      </c>
      <c r="E190" s="56" t="s">
        <v>117</v>
      </c>
      <c r="F190" s="129">
        <v>502</v>
      </c>
      <c r="G190" s="129">
        <v>635</v>
      </c>
      <c r="H190" s="130">
        <v>214</v>
      </c>
      <c r="I190" s="129">
        <v>347</v>
      </c>
      <c r="J190" s="129">
        <v>288</v>
      </c>
      <c r="K190" s="130">
        <v>140</v>
      </c>
      <c r="L190" s="129">
        <v>148</v>
      </c>
    </row>
    <row r="191" spans="1:12" ht="12.75">
      <c r="A191" s="127">
        <v>9</v>
      </c>
      <c r="B191" s="127">
        <v>3</v>
      </c>
      <c r="C191" s="127">
        <v>4</v>
      </c>
      <c r="D191" s="128">
        <v>382056</v>
      </c>
      <c r="E191" s="56" t="s">
        <v>92</v>
      </c>
      <c r="F191" s="129">
        <v>340</v>
      </c>
      <c r="G191" s="129">
        <v>492</v>
      </c>
      <c r="H191" s="130">
        <v>181</v>
      </c>
      <c r="I191" s="129">
        <v>333</v>
      </c>
      <c r="J191" s="129">
        <v>159</v>
      </c>
      <c r="K191" s="130">
        <v>64</v>
      </c>
      <c r="L191" s="129">
        <v>95</v>
      </c>
    </row>
    <row r="192" spans="1:12" ht="12.75">
      <c r="A192" s="127">
        <v>9</v>
      </c>
      <c r="B192" s="127">
        <v>3</v>
      </c>
      <c r="C192" s="127">
        <v>4</v>
      </c>
      <c r="D192" s="128">
        <v>158032</v>
      </c>
      <c r="E192" s="56" t="s">
        <v>38</v>
      </c>
      <c r="F192" s="129">
        <v>536</v>
      </c>
      <c r="G192" s="129">
        <v>705</v>
      </c>
      <c r="H192" s="130">
        <v>288</v>
      </c>
      <c r="I192" s="129">
        <v>457</v>
      </c>
      <c r="J192" s="129">
        <v>248.00000000000003</v>
      </c>
      <c r="K192" s="130">
        <v>110.00000000000003</v>
      </c>
      <c r="L192" s="129">
        <v>138</v>
      </c>
    </row>
    <row r="193" spans="1:20" ht="12.75">
      <c r="A193" s="131"/>
      <c r="B193" s="136"/>
      <c r="C193" s="136"/>
      <c r="D193" s="137"/>
      <c r="E193" s="135" t="s">
        <v>218</v>
      </c>
      <c r="F193" s="267">
        <v>8054</v>
      </c>
      <c r="G193" s="267">
        <v>10275</v>
      </c>
      <c r="H193" s="267">
        <v>4372</v>
      </c>
      <c r="I193" s="267">
        <v>6593</v>
      </c>
      <c r="J193" s="267">
        <v>3682</v>
      </c>
      <c r="K193" s="267">
        <v>1601</v>
      </c>
      <c r="L193" s="267">
        <v>2081</v>
      </c>
      <c r="N193" s="7"/>
      <c r="O193" s="7"/>
      <c r="P193" s="7"/>
      <c r="Q193" s="7"/>
      <c r="R193" s="7"/>
      <c r="S193" s="7"/>
      <c r="T193" s="7"/>
    </row>
    <row r="194" spans="1:20" ht="12.75">
      <c r="A194" s="127">
        <v>10</v>
      </c>
      <c r="B194" s="127">
        <v>4</v>
      </c>
      <c r="C194" s="127">
        <v>4</v>
      </c>
      <c r="D194" s="128">
        <v>566028</v>
      </c>
      <c r="E194" s="56" t="s">
        <v>116</v>
      </c>
      <c r="F194" s="129">
        <v>410</v>
      </c>
      <c r="G194" s="129">
        <v>484</v>
      </c>
      <c r="H194" s="130">
        <v>192</v>
      </c>
      <c r="I194" s="129">
        <v>266</v>
      </c>
      <c r="J194" s="129">
        <v>218</v>
      </c>
      <c r="K194" s="130">
        <v>129</v>
      </c>
      <c r="L194" s="129">
        <v>89</v>
      </c>
    </row>
    <row r="195" spans="1:20" ht="12.75">
      <c r="A195" s="127">
        <v>10</v>
      </c>
      <c r="B195" s="127">
        <v>4</v>
      </c>
      <c r="C195" s="127">
        <v>4</v>
      </c>
      <c r="D195" s="128">
        <v>158020</v>
      </c>
      <c r="E195" s="56" t="s">
        <v>34</v>
      </c>
      <c r="F195" s="129">
        <v>282</v>
      </c>
      <c r="G195" s="129">
        <v>282</v>
      </c>
      <c r="H195" s="130">
        <v>155</v>
      </c>
      <c r="I195" s="129">
        <v>155</v>
      </c>
      <c r="J195" s="129">
        <v>127</v>
      </c>
      <c r="K195" s="130">
        <v>68</v>
      </c>
      <c r="L195" s="129">
        <v>59</v>
      </c>
    </row>
    <row r="196" spans="1:20" ht="12.75">
      <c r="A196" s="127">
        <v>10</v>
      </c>
      <c r="B196" s="127">
        <v>4</v>
      </c>
      <c r="C196" s="127">
        <v>4</v>
      </c>
      <c r="D196" s="128">
        <v>162022</v>
      </c>
      <c r="E196" s="56" t="s">
        <v>43</v>
      </c>
      <c r="F196" s="129">
        <v>263</v>
      </c>
      <c r="G196" s="129">
        <v>355</v>
      </c>
      <c r="H196" s="130">
        <v>169</v>
      </c>
      <c r="I196" s="129">
        <v>261</v>
      </c>
      <c r="J196" s="129">
        <v>94</v>
      </c>
      <c r="K196" s="130">
        <v>31</v>
      </c>
      <c r="L196" s="129">
        <v>63</v>
      </c>
    </row>
    <row r="197" spans="1:20" ht="12.75">
      <c r="A197" s="127">
        <v>10</v>
      </c>
      <c r="B197" s="127">
        <v>4</v>
      </c>
      <c r="C197" s="127">
        <v>4</v>
      </c>
      <c r="D197" s="128">
        <v>362036</v>
      </c>
      <c r="E197" s="56" t="s">
        <v>69</v>
      </c>
      <c r="F197" s="129">
        <v>234</v>
      </c>
      <c r="G197" s="129">
        <v>308</v>
      </c>
      <c r="H197" s="130">
        <v>148</v>
      </c>
      <c r="I197" s="129">
        <v>222</v>
      </c>
      <c r="J197" s="129">
        <v>86</v>
      </c>
      <c r="K197" s="130">
        <v>55.999999999999993</v>
      </c>
      <c r="L197" s="129">
        <v>30</v>
      </c>
    </row>
    <row r="198" spans="1:20" ht="12.75">
      <c r="A198" s="127">
        <v>10</v>
      </c>
      <c r="B198" s="127">
        <v>4</v>
      </c>
      <c r="C198" s="127">
        <v>4</v>
      </c>
      <c r="D198" s="128">
        <v>166036</v>
      </c>
      <c r="E198" s="56" t="s">
        <v>47</v>
      </c>
      <c r="F198" s="129">
        <v>291</v>
      </c>
      <c r="G198" s="129">
        <v>304</v>
      </c>
      <c r="H198" s="130">
        <v>167</v>
      </c>
      <c r="I198" s="129">
        <v>180</v>
      </c>
      <c r="J198" s="129">
        <v>124</v>
      </c>
      <c r="K198" s="130">
        <v>57</v>
      </c>
      <c r="L198" s="129">
        <v>67</v>
      </c>
    </row>
    <row r="199" spans="1:20" s="35" customFormat="1" ht="12.75">
      <c r="A199" s="131"/>
      <c r="B199" s="136"/>
      <c r="C199" s="136"/>
      <c r="D199" s="137"/>
      <c r="E199" s="135" t="s">
        <v>288</v>
      </c>
      <c r="F199" s="267">
        <v>1480</v>
      </c>
      <c r="G199" s="267">
        <v>1733</v>
      </c>
      <c r="H199" s="267">
        <v>831</v>
      </c>
      <c r="I199" s="267">
        <v>1084</v>
      </c>
      <c r="J199" s="267">
        <v>649</v>
      </c>
      <c r="K199" s="267">
        <v>341</v>
      </c>
      <c r="L199" s="267">
        <v>308</v>
      </c>
      <c r="M199" s="45"/>
      <c r="N199" s="45"/>
      <c r="O199" s="45"/>
      <c r="P199" s="45"/>
      <c r="Q199" s="45"/>
      <c r="R199" s="45"/>
      <c r="S199" s="45"/>
      <c r="T199" s="38"/>
    </row>
    <row r="200" spans="1:20" ht="12.75">
      <c r="E200" s="44" t="s">
        <v>179</v>
      </c>
      <c r="F200" s="74">
        <v>134725</v>
      </c>
      <c r="G200" s="74">
        <v>171306</v>
      </c>
      <c r="H200" s="74">
        <v>70262</v>
      </c>
      <c r="I200" s="74">
        <v>106843</v>
      </c>
      <c r="J200" s="74">
        <v>64463</v>
      </c>
      <c r="K200" s="74">
        <v>27812</v>
      </c>
      <c r="L200" s="74">
        <v>36651</v>
      </c>
    </row>
    <row r="201" spans="1:20" ht="12.75">
      <c r="E201" s="11" t="s">
        <v>200</v>
      </c>
      <c r="F201" s="74">
        <v>74098</v>
      </c>
      <c r="G201" s="74">
        <v>93818</v>
      </c>
      <c r="H201" s="74">
        <v>39140</v>
      </c>
      <c r="I201" s="74">
        <v>58860</v>
      </c>
      <c r="J201" s="74">
        <v>34958</v>
      </c>
      <c r="K201" s="74">
        <v>14290</v>
      </c>
      <c r="L201" s="74">
        <v>20668</v>
      </c>
    </row>
    <row r="202" spans="1:20" ht="12.75">
      <c r="E202" s="12" t="s">
        <v>201</v>
      </c>
      <c r="F202" s="74">
        <v>60627</v>
      </c>
      <c r="G202" s="74">
        <v>77488</v>
      </c>
      <c r="H202" s="74">
        <v>31122</v>
      </c>
      <c r="I202" s="74">
        <v>47983</v>
      </c>
      <c r="J202" s="74">
        <v>29505</v>
      </c>
      <c r="K202" s="74">
        <v>13522</v>
      </c>
      <c r="L202" s="74">
        <v>15983</v>
      </c>
    </row>
    <row r="203" spans="1:20" s="35" customFormat="1" ht="12.75">
      <c r="A203" s="72" t="s">
        <v>408</v>
      </c>
      <c r="B203" s="72"/>
      <c r="C203" s="72"/>
      <c r="D203" s="72"/>
      <c r="E203" s="72"/>
      <c r="F203" s="72"/>
      <c r="G203" s="72"/>
      <c r="H203" s="72"/>
      <c r="I203" s="72"/>
      <c r="J203" s="72"/>
      <c r="K203" s="72"/>
      <c r="L203" s="72"/>
      <c r="M203" s="72"/>
      <c r="N203" s="72"/>
      <c r="O203" s="72"/>
      <c r="P203" s="72"/>
      <c r="Q203" s="72"/>
      <c r="R203" s="72"/>
      <c r="S203" s="45"/>
      <c r="T203" s="38"/>
    </row>
    <row r="204" spans="1:20" s="35" customFormat="1" ht="12.75">
      <c r="A204" s="72" t="s">
        <v>378</v>
      </c>
      <c r="E204" s="8"/>
      <c r="F204" s="64"/>
      <c r="G204" s="64"/>
      <c r="H204" s="64"/>
      <c r="I204" s="64"/>
      <c r="J204" s="64"/>
      <c r="K204" s="64"/>
      <c r="L204" s="64"/>
      <c r="M204" s="45"/>
      <c r="N204" s="45"/>
      <c r="O204" s="45"/>
      <c r="P204" s="45"/>
      <c r="Q204" s="45"/>
      <c r="R204" s="45"/>
      <c r="S204" s="45"/>
      <c r="T204" s="38"/>
    </row>
    <row r="205" spans="1:20" s="35" customFormat="1" ht="12.75">
      <c r="A205" s="49" t="s">
        <v>366</v>
      </c>
    </row>
    <row r="206" spans="1:20">
      <c r="E206" s="15"/>
      <c r="F206" s="7"/>
      <c r="G206" s="7"/>
      <c r="H206" s="7"/>
      <c r="I206" s="7"/>
      <c r="J206" s="7"/>
      <c r="K206" s="7"/>
      <c r="L206" s="7"/>
    </row>
    <row r="207" spans="1:20">
      <c r="E207" s="15"/>
      <c r="F207" s="18"/>
      <c r="G207" s="18"/>
      <c r="H207" s="18"/>
      <c r="I207" s="18"/>
      <c r="J207" s="18"/>
      <c r="K207" s="18"/>
      <c r="L207" s="18"/>
    </row>
    <row r="208" spans="1:20" ht="12.75">
      <c r="E208" s="15"/>
      <c r="F208" s="268"/>
      <c r="G208" s="268"/>
      <c r="H208" s="268"/>
      <c r="I208" s="268"/>
      <c r="J208" s="268"/>
      <c r="K208" s="268"/>
      <c r="L208" s="268"/>
    </row>
    <row r="209" spans="5:12">
      <c r="E209" s="15"/>
      <c r="F209" s="4"/>
      <c r="G209" s="4"/>
      <c r="H209" s="15"/>
      <c r="I209" s="15"/>
      <c r="J209" s="4"/>
      <c r="K209" s="4"/>
      <c r="L209" s="4"/>
    </row>
    <row r="210" spans="5:12">
      <c r="E210" s="15"/>
      <c r="F210" s="4"/>
      <c r="G210" s="4"/>
      <c r="H210" s="15"/>
      <c r="I210" s="15"/>
      <c r="J210" s="4"/>
      <c r="K210" s="4"/>
      <c r="L210" s="4"/>
    </row>
    <row r="211" spans="5:12">
      <c r="E211" s="15"/>
      <c r="F211" s="4"/>
      <c r="G211" s="4"/>
      <c r="H211" s="15"/>
      <c r="I211" s="15"/>
      <c r="J211" s="4"/>
      <c r="K211" s="4"/>
      <c r="L211" s="4"/>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15"/>
  <sheetViews>
    <sheetView zoomScale="80" zoomScaleNormal="80" workbookViewId="0">
      <pane ySplit="3" topLeftCell="A4" activePane="bottomLeft" state="frozen"/>
      <selection pane="bottomLeft" activeCell="A203" sqref="A203"/>
    </sheetView>
  </sheetViews>
  <sheetFormatPr baseColWidth="10" defaultColWidth="11.42578125" defaultRowHeight="11.25"/>
  <cols>
    <col min="1" max="3" width="11.42578125" style="1"/>
    <col min="4" max="4" width="9.5703125" style="3" customWidth="1"/>
    <col min="5" max="5" width="40.7109375" style="36" customWidth="1"/>
    <col min="6" max="10" width="11.42578125" style="1"/>
    <col min="11" max="12" width="11.42578125" style="1" customWidth="1"/>
    <col min="13" max="16384" width="11.42578125" style="1"/>
  </cols>
  <sheetData>
    <row r="1" spans="1:14" ht="18.75" customHeight="1">
      <c r="A1" s="50" t="s">
        <v>385</v>
      </c>
      <c r="E1" s="87"/>
    </row>
    <row r="2" spans="1:14" ht="12.75" customHeight="1">
      <c r="A2" s="6"/>
      <c r="E2" s="87"/>
    </row>
    <row r="3" spans="1:14" s="2" customFormat="1" ht="115.5" customHeight="1">
      <c r="A3" s="91" t="s">
        <v>289</v>
      </c>
      <c r="B3" s="91" t="s">
        <v>302</v>
      </c>
      <c r="C3" s="91" t="s">
        <v>287</v>
      </c>
      <c r="D3" s="58" t="s">
        <v>6</v>
      </c>
      <c r="E3" s="227" t="s">
        <v>0</v>
      </c>
      <c r="F3" s="322" t="s">
        <v>13</v>
      </c>
      <c r="G3" s="323" t="s">
        <v>14</v>
      </c>
      <c r="H3" s="324" t="s">
        <v>205</v>
      </c>
      <c r="I3" s="325" t="s">
        <v>206</v>
      </c>
      <c r="J3" s="322" t="s">
        <v>168</v>
      </c>
      <c r="K3" s="321" t="s">
        <v>244</v>
      </c>
      <c r="L3" s="321" t="s">
        <v>245</v>
      </c>
      <c r="N3" s="326"/>
    </row>
    <row r="4" spans="1:14" s="4" customFormat="1" ht="12.75">
      <c r="A4" s="138">
        <v>1</v>
      </c>
      <c r="B4" s="138">
        <v>1</v>
      </c>
      <c r="C4" s="139">
        <v>1</v>
      </c>
      <c r="D4" s="128">
        <v>911000</v>
      </c>
      <c r="E4" s="56" t="s">
        <v>133</v>
      </c>
      <c r="F4" s="140">
        <v>396.05789959963045</v>
      </c>
      <c r="G4" s="140">
        <v>616.87711733908225</v>
      </c>
      <c r="H4" s="140">
        <v>186.63381582999693</v>
      </c>
      <c r="I4" s="140">
        <v>407.45303356944873</v>
      </c>
      <c r="J4" s="140">
        <v>209.42408376963351</v>
      </c>
      <c r="K4" s="140">
        <v>83.46165691407451</v>
      </c>
      <c r="L4" s="140">
        <v>125.96242685555897</v>
      </c>
    </row>
    <row r="5" spans="1:14" s="4" customFormat="1" ht="12.75">
      <c r="A5" s="138">
        <v>1</v>
      </c>
      <c r="B5" s="138">
        <v>1</v>
      </c>
      <c r="C5" s="139">
        <v>1</v>
      </c>
      <c r="D5" s="128">
        <v>913000</v>
      </c>
      <c r="E5" s="56" t="s">
        <v>134</v>
      </c>
      <c r="F5" s="140">
        <v>485.45726350022295</v>
      </c>
      <c r="G5" s="140">
        <v>602.60344269890811</v>
      </c>
      <c r="H5" s="140">
        <v>255.62345371414582</v>
      </c>
      <c r="I5" s="140">
        <v>372.76963291283096</v>
      </c>
      <c r="J5" s="140">
        <v>229.83380978607707</v>
      </c>
      <c r="K5" s="140">
        <v>96.07735144727981</v>
      </c>
      <c r="L5" s="140">
        <v>133.75645833879724</v>
      </c>
    </row>
    <row r="6" spans="1:14" s="4" customFormat="1" ht="12.75">
      <c r="A6" s="138">
        <v>1</v>
      </c>
      <c r="B6" s="138">
        <v>1</v>
      </c>
      <c r="C6" s="139">
        <v>1</v>
      </c>
      <c r="D6" s="128">
        <v>112000</v>
      </c>
      <c r="E6" s="56" t="s">
        <v>16</v>
      </c>
      <c r="F6" s="140">
        <v>668.60779665351811</v>
      </c>
      <c r="G6" s="140">
        <v>884.72245448017395</v>
      </c>
      <c r="H6" s="140">
        <v>338.97638182551469</v>
      </c>
      <c r="I6" s="140">
        <v>555.09103965217048</v>
      </c>
      <c r="J6" s="140">
        <v>329.63141482800341</v>
      </c>
      <c r="K6" s="140">
        <v>113.81186122232168</v>
      </c>
      <c r="L6" s="140">
        <v>215.81955360568173</v>
      </c>
    </row>
    <row r="7" spans="1:14" s="4" customFormat="1" ht="12.75">
      <c r="A7" s="138">
        <v>1</v>
      </c>
      <c r="B7" s="138">
        <v>1</v>
      </c>
      <c r="C7" s="139">
        <v>1</v>
      </c>
      <c r="D7" s="128">
        <v>113000</v>
      </c>
      <c r="E7" s="56" t="s">
        <v>17</v>
      </c>
      <c r="F7" s="140">
        <v>416.44564718998083</v>
      </c>
      <c r="G7" s="140">
        <v>590.41419799149492</v>
      </c>
      <c r="H7" s="140">
        <v>214.15663463008082</v>
      </c>
      <c r="I7" s="140">
        <v>388.12518543159484</v>
      </c>
      <c r="J7" s="140">
        <v>202.28901255990004</v>
      </c>
      <c r="K7" s="140">
        <v>80.376167657133621</v>
      </c>
      <c r="L7" s="140">
        <v>121.91284490276641</v>
      </c>
    </row>
    <row r="8" spans="1:14" s="4" customFormat="1" ht="12.75">
      <c r="A8" s="138">
        <v>1</v>
      </c>
      <c r="B8" s="138">
        <v>1</v>
      </c>
      <c r="C8" s="139">
        <v>1</v>
      </c>
      <c r="D8" s="128">
        <v>513000</v>
      </c>
      <c r="E8" s="56" t="s">
        <v>96</v>
      </c>
      <c r="F8" s="140">
        <v>238.33568975964451</v>
      </c>
      <c r="G8" s="140">
        <v>322.79980169295459</v>
      </c>
      <c r="H8" s="140">
        <v>110.90505132112889</v>
      </c>
      <c r="I8" s="140">
        <v>195.36916325443894</v>
      </c>
      <c r="J8" s="140">
        <v>127.43063843851564</v>
      </c>
      <c r="K8" s="140">
        <v>70.141936431574891</v>
      </c>
      <c r="L8" s="140">
        <v>57.288702006940746</v>
      </c>
    </row>
    <row r="9" spans="1:14" s="4" customFormat="1" ht="12.75">
      <c r="A9" s="138">
        <v>1</v>
      </c>
      <c r="B9" s="138">
        <v>1</v>
      </c>
      <c r="C9" s="139">
        <v>1</v>
      </c>
      <c r="D9" s="128">
        <v>914000</v>
      </c>
      <c r="E9" s="56" t="s">
        <v>135</v>
      </c>
      <c r="F9" s="140">
        <v>405.77698969496055</v>
      </c>
      <c r="G9" s="140">
        <v>410.14570966001077</v>
      </c>
      <c r="H9" s="140">
        <v>217.92203119780021</v>
      </c>
      <c r="I9" s="140">
        <v>222.29075116285046</v>
      </c>
      <c r="J9" s="140">
        <v>187.85495849716034</v>
      </c>
      <c r="K9" s="140">
        <v>86.860432246293001</v>
      </c>
      <c r="L9" s="140">
        <v>100.99452625086732</v>
      </c>
    </row>
    <row r="10" spans="1:14" s="4" customFormat="1" ht="12.75">
      <c r="A10" s="138">
        <v>1</v>
      </c>
      <c r="B10" s="138">
        <v>1</v>
      </c>
      <c r="C10" s="139">
        <v>1</v>
      </c>
      <c r="D10" s="128">
        <v>915000</v>
      </c>
      <c r="E10" s="56" t="s">
        <v>136</v>
      </c>
      <c r="F10" s="140">
        <v>474.97676888357887</v>
      </c>
      <c r="G10" s="140">
        <v>669.58714987388828</v>
      </c>
      <c r="H10" s="140">
        <v>263.6399840700916</v>
      </c>
      <c r="I10" s="140">
        <v>458.2503650604009</v>
      </c>
      <c r="J10" s="140">
        <v>211.33678481348727</v>
      </c>
      <c r="K10" s="140">
        <v>112.0403557679543</v>
      </c>
      <c r="L10" s="140">
        <v>99.296429045532989</v>
      </c>
    </row>
    <row r="11" spans="1:14" s="4" customFormat="1" ht="12.75">
      <c r="A11" s="138">
        <v>1</v>
      </c>
      <c r="B11" s="138">
        <v>1</v>
      </c>
      <c r="C11" s="139">
        <v>1</v>
      </c>
      <c r="D11" s="128">
        <v>916000</v>
      </c>
      <c r="E11" s="56" t="s">
        <v>137</v>
      </c>
      <c r="F11" s="140">
        <v>357.58808477134045</v>
      </c>
      <c r="G11" s="140">
        <v>578.70218489600416</v>
      </c>
      <c r="H11" s="140">
        <v>175.84148021783346</v>
      </c>
      <c r="I11" s="140">
        <v>396.95558034249717</v>
      </c>
      <c r="J11" s="140">
        <v>181.74660455350701</v>
      </c>
      <c r="K11" s="140">
        <v>82.343678236336231</v>
      </c>
      <c r="L11" s="140">
        <v>99.402926317170795</v>
      </c>
    </row>
    <row r="12" spans="1:14" s="4" customFormat="1" ht="12.75">
      <c r="A12" s="138">
        <v>1</v>
      </c>
      <c r="B12" s="138">
        <v>1</v>
      </c>
      <c r="C12" s="139">
        <v>1</v>
      </c>
      <c r="D12" s="128">
        <v>114000</v>
      </c>
      <c r="E12" s="56" t="s">
        <v>18</v>
      </c>
      <c r="F12" s="140">
        <v>220.05934184499191</v>
      </c>
      <c r="G12" s="140">
        <v>262.76748786189535</v>
      </c>
      <c r="H12" s="140">
        <v>77.09944254630463</v>
      </c>
      <c r="I12" s="140">
        <v>119.80758856320806</v>
      </c>
      <c r="J12" s="140">
        <v>142.9598992986873</v>
      </c>
      <c r="K12" s="140">
        <v>77.324222262183056</v>
      </c>
      <c r="L12" s="140">
        <v>65.635677036504234</v>
      </c>
    </row>
    <row r="13" spans="1:14" s="4" customFormat="1" ht="12.75">
      <c r="A13" s="138">
        <v>1</v>
      </c>
      <c r="B13" s="138">
        <v>1</v>
      </c>
      <c r="C13" s="139">
        <v>1</v>
      </c>
      <c r="D13" s="128">
        <v>116000</v>
      </c>
      <c r="E13" s="56" t="s">
        <v>19</v>
      </c>
      <c r="F13" s="140">
        <v>546.51478166531058</v>
      </c>
      <c r="G13" s="140">
        <v>761.5560463404239</v>
      </c>
      <c r="H13" s="140">
        <v>267.34859932581656</v>
      </c>
      <c r="I13" s="140">
        <v>482.38986400092989</v>
      </c>
      <c r="J13" s="140">
        <v>279.16618233949401</v>
      </c>
      <c r="K13" s="140">
        <v>111.00778798093688</v>
      </c>
      <c r="L13" s="140">
        <v>168.15839435855708</v>
      </c>
    </row>
    <row r="14" spans="1:14" s="4" customFormat="1" ht="12.75">
      <c r="A14" s="138">
        <v>1</v>
      </c>
      <c r="B14" s="138">
        <v>1</v>
      </c>
      <c r="C14" s="139">
        <v>1</v>
      </c>
      <c r="D14" s="128">
        <v>117000</v>
      </c>
      <c r="E14" s="56" t="s">
        <v>20</v>
      </c>
      <c r="F14" s="140">
        <v>369.85323776722828</v>
      </c>
      <c r="G14" s="140">
        <v>445.87173042911661</v>
      </c>
      <c r="H14" s="140">
        <v>203.54339259672966</v>
      </c>
      <c r="I14" s="140">
        <v>279.56188525861802</v>
      </c>
      <c r="J14" s="140">
        <v>166.30984517049862</v>
      </c>
      <c r="K14" s="140">
        <v>53.368084644264492</v>
      </c>
      <c r="L14" s="140">
        <v>112.94176052623413</v>
      </c>
    </row>
    <row r="15" spans="1:14" s="4" customFormat="1" ht="12.75">
      <c r="A15" s="138">
        <v>1</v>
      </c>
      <c r="B15" s="138">
        <v>1</v>
      </c>
      <c r="C15" s="139">
        <v>1</v>
      </c>
      <c r="D15" s="128">
        <v>119000</v>
      </c>
      <c r="E15" s="56" t="s">
        <v>21</v>
      </c>
      <c r="F15" s="140">
        <v>641.83855041227037</v>
      </c>
      <c r="G15" s="140">
        <v>984.93772085912633</v>
      </c>
      <c r="H15" s="140">
        <v>390.71702463597404</v>
      </c>
      <c r="I15" s="140">
        <v>733.81619508282995</v>
      </c>
      <c r="J15" s="140">
        <v>251.12152577629635</v>
      </c>
      <c r="K15" s="140">
        <v>104.75927921605977</v>
      </c>
      <c r="L15" s="140">
        <v>146.3622465602366</v>
      </c>
    </row>
    <row r="16" spans="1:14" s="4" customFormat="1" ht="12.75">
      <c r="A16" s="138">
        <v>1</v>
      </c>
      <c r="B16" s="138">
        <v>1</v>
      </c>
      <c r="C16" s="139">
        <v>1</v>
      </c>
      <c r="D16" s="128">
        <v>124000</v>
      </c>
      <c r="E16" s="56" t="s">
        <v>24</v>
      </c>
      <c r="F16" s="140">
        <v>492.0567003906088</v>
      </c>
      <c r="G16" s="140">
        <v>513.72651861257953</v>
      </c>
      <c r="H16" s="140">
        <v>273.56420201239456</v>
      </c>
      <c r="I16" s="140">
        <v>295.23402023436529</v>
      </c>
      <c r="J16" s="140">
        <v>218.49249837821424</v>
      </c>
      <c r="K16" s="140">
        <v>58.384287311424295</v>
      </c>
      <c r="L16" s="140">
        <v>160.10821106678998</v>
      </c>
    </row>
    <row r="17" spans="1:12" s="4" customFormat="1" ht="12.75">
      <c r="A17" s="131"/>
      <c r="B17" s="131"/>
      <c r="C17" s="131"/>
      <c r="D17" s="141"/>
      <c r="E17" s="112" t="s">
        <v>209</v>
      </c>
      <c r="F17" s="272">
        <v>458.54779770423994</v>
      </c>
      <c r="G17" s="272">
        <v>607.85150442901181</v>
      </c>
      <c r="H17" s="272">
        <v>237.46854627458237</v>
      </c>
      <c r="I17" s="272">
        <v>386.77225299935424</v>
      </c>
      <c r="J17" s="272">
        <v>221.07925142965757</v>
      </c>
      <c r="K17" s="272">
        <v>88.303305174460377</v>
      </c>
      <c r="L17" s="272">
        <v>132.77594625519717</v>
      </c>
    </row>
    <row r="18" spans="1:12" s="4" customFormat="1" ht="12.75">
      <c r="A18" s="138">
        <v>2</v>
      </c>
      <c r="B18" s="138">
        <v>2</v>
      </c>
      <c r="C18" s="139">
        <v>1</v>
      </c>
      <c r="D18" s="128">
        <v>334002</v>
      </c>
      <c r="E18" s="56" t="s">
        <v>249</v>
      </c>
      <c r="F18" s="140">
        <v>512.63305020965493</v>
      </c>
      <c r="G18" s="140">
        <v>693.04375873561992</v>
      </c>
      <c r="H18" s="140">
        <v>306.20363401784755</v>
      </c>
      <c r="I18" s="140">
        <v>486.61434254381248</v>
      </c>
      <c r="J18" s="140">
        <v>206.42941619180732</v>
      </c>
      <c r="K18" s="140">
        <v>58.703365229545213</v>
      </c>
      <c r="L18" s="140">
        <v>147.72605096226212</v>
      </c>
    </row>
    <row r="19" spans="1:12" s="4" customFormat="1" ht="12.75">
      <c r="A19" s="138">
        <v>2</v>
      </c>
      <c r="B19" s="138">
        <v>2</v>
      </c>
      <c r="C19" s="139">
        <v>1</v>
      </c>
      <c r="D19" s="128">
        <v>711000</v>
      </c>
      <c r="E19" s="56" t="s">
        <v>368</v>
      </c>
      <c r="F19" s="140">
        <v>398.35343395681372</v>
      </c>
      <c r="G19" s="140">
        <v>451.21687008016181</v>
      </c>
      <c r="H19" s="140">
        <v>208.56503213692497</v>
      </c>
      <c r="I19" s="140">
        <v>261.42846826027301</v>
      </c>
      <c r="J19" s="140">
        <v>189.7884018198888</v>
      </c>
      <c r="K19" s="140">
        <v>75.395392503791427</v>
      </c>
      <c r="L19" s="140">
        <v>114.39300931609735</v>
      </c>
    </row>
    <row r="20" spans="1:12" s="15" customFormat="1" ht="12.75">
      <c r="A20" s="138">
        <v>2</v>
      </c>
      <c r="B20" s="138">
        <v>2</v>
      </c>
      <c r="C20" s="139">
        <v>1</v>
      </c>
      <c r="D20" s="128">
        <v>314000</v>
      </c>
      <c r="E20" s="56" t="s">
        <v>54</v>
      </c>
      <c r="F20" s="140">
        <v>294.01104716064776</v>
      </c>
      <c r="G20" s="140">
        <v>351.42148832219436</v>
      </c>
      <c r="H20" s="140">
        <v>162.08301317830583</v>
      </c>
      <c r="I20" s="140">
        <v>219.49345433985243</v>
      </c>
      <c r="J20" s="140">
        <v>131.92803398234193</v>
      </c>
      <c r="K20" s="140">
        <v>38.128651579512017</v>
      </c>
      <c r="L20" s="140">
        <v>93.79938240282992</v>
      </c>
    </row>
    <row r="21" spans="1:12" s="15" customFormat="1" ht="12.75">
      <c r="A21" s="138">
        <v>2</v>
      </c>
      <c r="B21" s="138">
        <v>2</v>
      </c>
      <c r="C21" s="139">
        <v>1</v>
      </c>
      <c r="D21" s="128">
        <v>512000</v>
      </c>
      <c r="E21" s="56" t="s">
        <v>95</v>
      </c>
      <c r="F21" s="140">
        <v>400.89289781786704</v>
      </c>
      <c r="G21" s="140">
        <v>403.1706983736504</v>
      </c>
      <c r="H21" s="140">
        <v>190.87968657464353</v>
      </c>
      <c r="I21" s="140">
        <v>193.15748713042686</v>
      </c>
      <c r="J21" s="140">
        <v>210.01321124322354</v>
      </c>
      <c r="K21" s="140">
        <v>103.41214523256345</v>
      </c>
      <c r="L21" s="140">
        <v>106.60106601066011</v>
      </c>
    </row>
    <row r="22" spans="1:12" s="15" customFormat="1" ht="12.75">
      <c r="A22" s="138">
        <v>2</v>
      </c>
      <c r="B22" s="138">
        <v>2</v>
      </c>
      <c r="C22" s="139">
        <v>1</v>
      </c>
      <c r="D22" s="128">
        <v>111000</v>
      </c>
      <c r="E22" s="56" t="s">
        <v>15</v>
      </c>
      <c r="F22" s="140">
        <v>271.7316077237179</v>
      </c>
      <c r="G22" s="140">
        <v>416.11876254412067</v>
      </c>
      <c r="H22" s="140">
        <v>135.30348120977231</v>
      </c>
      <c r="I22" s="140">
        <v>279.69063603017509</v>
      </c>
      <c r="J22" s="140">
        <v>136.42812651394561</v>
      </c>
      <c r="K22" s="140">
        <v>36.940272683230674</v>
      </c>
      <c r="L22" s="140">
        <v>99.487853830714926</v>
      </c>
    </row>
    <row r="23" spans="1:12" s="15" customFormat="1" ht="12.75">
      <c r="A23" s="138">
        <v>2</v>
      </c>
      <c r="B23" s="138">
        <v>2</v>
      </c>
      <c r="C23" s="139">
        <v>1</v>
      </c>
      <c r="D23" s="128">
        <v>315000</v>
      </c>
      <c r="E23" s="56" t="s">
        <v>55</v>
      </c>
      <c r="F23" s="140">
        <v>277.3237703341922</v>
      </c>
      <c r="G23" s="140">
        <v>375.96623466523096</v>
      </c>
      <c r="H23" s="140">
        <v>145.56012767757565</v>
      </c>
      <c r="I23" s="140">
        <v>244.20259200861437</v>
      </c>
      <c r="J23" s="140">
        <v>131.76364265661653</v>
      </c>
      <c r="K23" s="140">
        <v>40.620313040802984</v>
      </c>
      <c r="L23" s="140">
        <v>91.143329615813556</v>
      </c>
    </row>
    <row r="24" spans="1:12" s="15" customFormat="1" ht="12.75">
      <c r="A24" s="138">
        <v>2</v>
      </c>
      <c r="B24" s="138">
        <v>2</v>
      </c>
      <c r="C24" s="139">
        <v>1</v>
      </c>
      <c r="D24" s="128">
        <v>316000</v>
      </c>
      <c r="E24" s="56" t="s">
        <v>56</v>
      </c>
      <c r="F24" s="140">
        <v>364.18127327218235</v>
      </c>
      <c r="G24" s="140">
        <v>364.18127327218235</v>
      </c>
      <c r="H24" s="140">
        <v>210.39566494111949</v>
      </c>
      <c r="I24" s="140">
        <v>210.39566494111949</v>
      </c>
      <c r="J24" s="140">
        <v>153.78560833106289</v>
      </c>
      <c r="K24" s="140">
        <v>43.895498440952984</v>
      </c>
      <c r="L24" s="140">
        <v>109.8901098901099</v>
      </c>
    </row>
    <row r="25" spans="1:12" s="15" customFormat="1" ht="12.75">
      <c r="A25" s="138">
        <v>2</v>
      </c>
      <c r="B25" s="138">
        <v>3</v>
      </c>
      <c r="C25" s="139">
        <v>1</v>
      </c>
      <c r="D25" s="128">
        <v>515000</v>
      </c>
      <c r="E25" s="56" t="s">
        <v>97</v>
      </c>
      <c r="F25" s="140">
        <v>305.64927618129542</v>
      </c>
      <c r="G25" s="140">
        <v>424.31897884222246</v>
      </c>
      <c r="H25" s="140">
        <v>156.73043362640652</v>
      </c>
      <c r="I25" s="140">
        <v>275.40013628733357</v>
      </c>
      <c r="J25" s="140">
        <v>148.91884255488887</v>
      </c>
      <c r="K25" s="140">
        <v>63.656157029600926</v>
      </c>
      <c r="L25" s="140">
        <v>85.262685525287949</v>
      </c>
    </row>
    <row r="26" spans="1:12" s="15" customFormat="1" ht="12.75">
      <c r="A26" s="138">
        <v>2</v>
      </c>
      <c r="B26" s="138">
        <v>2</v>
      </c>
      <c r="C26" s="139">
        <v>1</v>
      </c>
      <c r="D26" s="128">
        <v>120000</v>
      </c>
      <c r="E26" s="56" t="s">
        <v>22</v>
      </c>
      <c r="F26" s="140">
        <v>363.57888080935817</v>
      </c>
      <c r="G26" s="140">
        <v>526.6248136940518</v>
      </c>
      <c r="H26" s="140">
        <v>170.27234542251929</v>
      </c>
      <c r="I26" s="140">
        <v>333.31827830721284</v>
      </c>
      <c r="J26" s="140">
        <v>193.3065353868389</v>
      </c>
      <c r="K26" s="140">
        <v>69.554220676572882</v>
      </c>
      <c r="L26" s="140">
        <v>123.75231471026602</v>
      </c>
    </row>
    <row r="27" spans="1:12" s="15" customFormat="1" ht="12.75">
      <c r="A27" s="138">
        <v>2</v>
      </c>
      <c r="B27" s="138">
        <v>2</v>
      </c>
      <c r="C27" s="139">
        <v>1</v>
      </c>
      <c r="D27" s="128">
        <v>122000</v>
      </c>
      <c r="E27" s="56" t="s">
        <v>23</v>
      </c>
      <c r="F27" s="140">
        <v>546.7869222096956</v>
      </c>
      <c r="G27" s="140">
        <v>711.82512839784533</v>
      </c>
      <c r="H27" s="140">
        <v>275.89878491795065</v>
      </c>
      <c r="I27" s="140">
        <v>440.93699110610049</v>
      </c>
      <c r="J27" s="140">
        <v>270.88813729174495</v>
      </c>
      <c r="K27" s="140">
        <v>101.77877990730303</v>
      </c>
      <c r="L27" s="140">
        <v>169.10935738444192</v>
      </c>
    </row>
    <row r="28" spans="1:12" s="15" customFormat="1" ht="12.75">
      <c r="A28" s="131"/>
      <c r="B28" s="131"/>
      <c r="C28" s="131"/>
      <c r="D28" s="141"/>
      <c r="E28" s="112" t="s">
        <v>216</v>
      </c>
      <c r="F28" s="272">
        <v>332.85760460005582</v>
      </c>
      <c r="G28" s="272">
        <v>435.12206353118631</v>
      </c>
      <c r="H28" s="272">
        <v>175.5276677829319</v>
      </c>
      <c r="I28" s="272">
        <v>277.79212671406242</v>
      </c>
      <c r="J28" s="272">
        <v>157.32993681712389</v>
      </c>
      <c r="K28" s="272">
        <v>52.600740601897698</v>
      </c>
      <c r="L28" s="272">
        <v>104.72919621522617</v>
      </c>
    </row>
    <row r="29" spans="1:12" s="15" customFormat="1" ht="12.75">
      <c r="A29" s="138">
        <v>3</v>
      </c>
      <c r="B29" s="138">
        <v>4</v>
      </c>
      <c r="C29" s="139">
        <v>2</v>
      </c>
      <c r="D29" s="128">
        <v>334000</v>
      </c>
      <c r="E29" s="133" t="s">
        <v>257</v>
      </c>
      <c r="F29" s="140">
        <v>461.05051442716797</v>
      </c>
      <c r="G29" s="140">
        <v>565.4830973930533</v>
      </c>
      <c r="H29" s="140">
        <v>266.10969289084863</v>
      </c>
      <c r="I29" s="140">
        <v>370.54227585673397</v>
      </c>
      <c r="J29" s="140">
        <v>194.94082153631936</v>
      </c>
      <c r="K29" s="140">
        <v>129.96054769087959</v>
      </c>
      <c r="L29" s="140">
        <v>64.980273845439768</v>
      </c>
    </row>
    <row r="30" spans="1:12" s="15" customFormat="1" ht="12.75">
      <c r="A30" s="138">
        <v>3</v>
      </c>
      <c r="B30" s="138">
        <v>4</v>
      </c>
      <c r="C30" s="139">
        <v>2</v>
      </c>
      <c r="D30" s="128">
        <v>554000</v>
      </c>
      <c r="E30" s="56" t="s">
        <v>264</v>
      </c>
      <c r="F30" s="140">
        <v>295.36314485844406</v>
      </c>
      <c r="G30" s="140">
        <v>388.31331397981199</v>
      </c>
      <c r="H30" s="140">
        <v>132.90009854315923</v>
      </c>
      <c r="I30" s="140">
        <v>225.85026766452711</v>
      </c>
      <c r="J30" s="140">
        <v>162.46304631528486</v>
      </c>
      <c r="K30" s="140">
        <v>83.095853197326022</v>
      </c>
      <c r="L30" s="140">
        <v>79.36719311795882</v>
      </c>
    </row>
    <row r="31" spans="1:12" s="15" customFormat="1" ht="12.75">
      <c r="A31" s="138">
        <v>3</v>
      </c>
      <c r="B31" s="138">
        <v>4</v>
      </c>
      <c r="C31" s="139">
        <v>2</v>
      </c>
      <c r="D31" s="128">
        <v>558000</v>
      </c>
      <c r="E31" s="56" t="s">
        <v>265</v>
      </c>
      <c r="F31" s="140">
        <v>218.03121577217962</v>
      </c>
      <c r="G31" s="140">
        <v>262.18510405257393</v>
      </c>
      <c r="H31" s="140">
        <v>104.73713033953999</v>
      </c>
      <c r="I31" s="140">
        <v>148.89101861993427</v>
      </c>
      <c r="J31" s="140">
        <v>113.29408543263965</v>
      </c>
      <c r="K31" s="140">
        <v>66.401971522453451</v>
      </c>
      <c r="L31" s="140">
        <v>46.892113910186197</v>
      </c>
    </row>
    <row r="32" spans="1:12" s="15" customFormat="1" ht="12.75">
      <c r="A32" s="138">
        <v>3</v>
      </c>
      <c r="B32" s="138">
        <v>4</v>
      </c>
      <c r="C32" s="139">
        <v>2</v>
      </c>
      <c r="D32" s="128">
        <v>358000</v>
      </c>
      <c r="E32" s="56" t="s">
        <v>258</v>
      </c>
      <c r="F32" s="140">
        <v>361.33534403737548</v>
      </c>
      <c r="G32" s="140">
        <v>487.30003843993023</v>
      </c>
      <c r="H32" s="140">
        <v>157.89940565954049</v>
      </c>
      <c r="I32" s="140">
        <v>283.86410006209525</v>
      </c>
      <c r="J32" s="140">
        <v>203.43593837783496</v>
      </c>
      <c r="K32" s="140">
        <v>102.30935273071351</v>
      </c>
      <c r="L32" s="140">
        <v>101.12658564712143</v>
      </c>
    </row>
    <row r="33" spans="1:12" s="15" customFormat="1" ht="12.75">
      <c r="A33" s="138">
        <v>3</v>
      </c>
      <c r="B33" s="138">
        <v>4</v>
      </c>
      <c r="C33" s="139">
        <v>2</v>
      </c>
      <c r="D33" s="128">
        <v>366000</v>
      </c>
      <c r="E33" s="56" t="s">
        <v>259</v>
      </c>
      <c r="F33" s="140">
        <v>337.80981022503369</v>
      </c>
      <c r="G33" s="140">
        <v>436.32686923156695</v>
      </c>
      <c r="H33" s="140">
        <v>165.40495696360054</v>
      </c>
      <c r="I33" s="140">
        <v>263.92201597013377</v>
      </c>
      <c r="J33" s="140">
        <v>172.40485326143317</v>
      </c>
      <c r="K33" s="140">
        <v>81.146945971170808</v>
      </c>
      <c r="L33" s="140">
        <v>91.257907290262366</v>
      </c>
    </row>
    <row r="34" spans="1:12" s="15" customFormat="1" ht="12.75">
      <c r="A34" s="138">
        <v>3</v>
      </c>
      <c r="B34" s="138">
        <v>4</v>
      </c>
      <c r="C34" s="139">
        <v>2</v>
      </c>
      <c r="D34" s="128">
        <v>754000</v>
      </c>
      <c r="E34" s="56" t="s">
        <v>268</v>
      </c>
      <c r="F34" s="140">
        <v>382.44377955795773</v>
      </c>
      <c r="G34" s="140">
        <v>528.18260785638449</v>
      </c>
      <c r="H34" s="140">
        <v>214.26503233278643</v>
      </c>
      <c r="I34" s="140">
        <v>360.00386063121323</v>
      </c>
      <c r="J34" s="140">
        <v>168.17874722517132</v>
      </c>
      <c r="K34" s="140">
        <v>71.662966895087351</v>
      </c>
      <c r="L34" s="140">
        <v>96.51578033008397</v>
      </c>
    </row>
    <row r="35" spans="1:12" s="15" customFormat="1" ht="12.75">
      <c r="A35" s="138">
        <v>3</v>
      </c>
      <c r="B35" s="138">
        <v>3</v>
      </c>
      <c r="C35" s="139">
        <v>2</v>
      </c>
      <c r="D35" s="128">
        <v>370000</v>
      </c>
      <c r="E35" s="56" t="s">
        <v>260</v>
      </c>
      <c r="F35" s="140">
        <v>381.91854393555121</v>
      </c>
      <c r="G35" s="140">
        <v>539.06211149236663</v>
      </c>
      <c r="H35" s="140">
        <v>210.35357302700282</v>
      </c>
      <c r="I35" s="140">
        <v>367.49714058381818</v>
      </c>
      <c r="J35" s="140">
        <v>171.56497090854845</v>
      </c>
      <c r="K35" s="140">
        <v>100.452533691382</v>
      </c>
      <c r="L35" s="140">
        <v>71.112437217166445</v>
      </c>
    </row>
    <row r="36" spans="1:12" s="15" customFormat="1" ht="12.75">
      <c r="A36" s="138">
        <v>3</v>
      </c>
      <c r="B36" s="138">
        <v>4</v>
      </c>
      <c r="C36" s="139">
        <v>2</v>
      </c>
      <c r="D36" s="128">
        <v>758000</v>
      </c>
      <c r="E36" s="56" t="s">
        <v>270</v>
      </c>
      <c r="F36" s="140">
        <v>208.91924467657694</v>
      </c>
      <c r="G36" s="140">
        <v>254.11811972679791</v>
      </c>
      <c r="H36" s="140">
        <v>79.851345922057035</v>
      </c>
      <c r="I36" s="140">
        <v>125.05022097227801</v>
      </c>
      <c r="J36" s="140">
        <v>129.06789875451989</v>
      </c>
      <c r="K36" s="140">
        <v>49.718762555243067</v>
      </c>
      <c r="L36" s="140">
        <v>79.349136199276828</v>
      </c>
    </row>
    <row r="37" spans="1:12" s="15" customFormat="1" ht="12.75">
      <c r="A37" s="138">
        <v>3</v>
      </c>
      <c r="B37" s="138">
        <v>4</v>
      </c>
      <c r="C37" s="139">
        <v>2</v>
      </c>
      <c r="D37" s="128">
        <v>958000</v>
      </c>
      <c r="E37" s="56" t="s">
        <v>275</v>
      </c>
      <c r="F37" s="140">
        <v>211.84837709011123</v>
      </c>
      <c r="G37" s="140">
        <v>312.47635620791402</v>
      </c>
      <c r="H37" s="140">
        <v>115.00340470606038</v>
      </c>
      <c r="I37" s="140">
        <v>215.63138382386319</v>
      </c>
      <c r="J37" s="140">
        <v>96.844972384050834</v>
      </c>
      <c r="K37" s="140">
        <v>54.853597639403802</v>
      </c>
      <c r="L37" s="140">
        <v>41.991374744647047</v>
      </c>
    </row>
    <row r="38" spans="1:12" s="15" customFormat="1" ht="12.75">
      <c r="A38" s="138">
        <v>3</v>
      </c>
      <c r="B38" s="138">
        <v>4</v>
      </c>
      <c r="C38" s="139">
        <v>2</v>
      </c>
      <c r="D38" s="128">
        <v>762000</v>
      </c>
      <c r="E38" s="56" t="s">
        <v>271</v>
      </c>
      <c r="F38" s="140">
        <v>214.13124401744247</v>
      </c>
      <c r="G38" s="140">
        <v>247.45630517247491</v>
      </c>
      <c r="H38" s="140">
        <v>103.52040273690928</v>
      </c>
      <c r="I38" s="140">
        <v>136.84546389194173</v>
      </c>
      <c r="J38" s="140">
        <v>110.61084128053321</v>
      </c>
      <c r="K38" s="140">
        <v>59.559683766440948</v>
      </c>
      <c r="L38" s="140">
        <v>51.051157514092246</v>
      </c>
    </row>
    <row r="39" spans="1:12" s="15" customFormat="1" ht="12.75">
      <c r="A39" s="138">
        <v>3</v>
      </c>
      <c r="B39" s="138">
        <v>4</v>
      </c>
      <c r="C39" s="139">
        <v>2</v>
      </c>
      <c r="D39" s="128">
        <v>154000</v>
      </c>
      <c r="E39" s="56" t="s">
        <v>252</v>
      </c>
      <c r="F39" s="140">
        <v>276.33785638054582</v>
      </c>
      <c r="G39" s="140">
        <v>278.62479036438481</v>
      </c>
      <c r="H39" s="140">
        <v>91.096203689586815</v>
      </c>
      <c r="I39" s="140">
        <v>93.383137673425821</v>
      </c>
      <c r="J39" s="140">
        <v>185.24165269095897</v>
      </c>
      <c r="K39" s="140">
        <v>153.98688824515929</v>
      </c>
      <c r="L39" s="140">
        <v>31.254764445799665</v>
      </c>
    </row>
    <row r="40" spans="1:12" s="15" customFormat="1" ht="12.75">
      <c r="A40" s="138">
        <v>3</v>
      </c>
      <c r="B40" s="138">
        <v>4</v>
      </c>
      <c r="C40" s="139">
        <v>2</v>
      </c>
      <c r="D40" s="128">
        <v>766000</v>
      </c>
      <c r="E40" s="56" t="s">
        <v>272</v>
      </c>
      <c r="F40" s="140">
        <v>217.26365237815619</v>
      </c>
      <c r="G40" s="140">
        <v>268.80668102042148</v>
      </c>
      <c r="H40" s="140">
        <v>88.732302472760495</v>
      </c>
      <c r="I40" s="140">
        <v>140.27533111502575</v>
      </c>
      <c r="J40" s="140">
        <v>128.5313499053957</v>
      </c>
      <c r="K40" s="140">
        <v>66.223005154302868</v>
      </c>
      <c r="L40" s="140">
        <v>62.308344751092847</v>
      </c>
    </row>
    <row r="41" spans="1:12" s="15" customFormat="1" ht="12.75">
      <c r="A41" s="138">
        <v>3</v>
      </c>
      <c r="B41" s="138">
        <v>4</v>
      </c>
      <c r="C41" s="139">
        <v>2</v>
      </c>
      <c r="D41" s="128">
        <v>962000</v>
      </c>
      <c r="E41" s="56" t="s">
        <v>276</v>
      </c>
      <c r="F41" s="140">
        <v>307.11646432170448</v>
      </c>
      <c r="G41" s="140">
        <v>421.80526896684103</v>
      </c>
      <c r="H41" s="140">
        <v>157.39718796487355</v>
      </c>
      <c r="I41" s="140">
        <v>272.08599261001007</v>
      </c>
      <c r="J41" s="140">
        <v>149.71927635683093</v>
      </c>
      <c r="K41" s="140">
        <v>71.02068237439417</v>
      </c>
      <c r="L41" s="140">
        <v>78.698593982436776</v>
      </c>
    </row>
    <row r="42" spans="1:12" s="15" customFormat="1" ht="12.75">
      <c r="A42" s="138">
        <v>3</v>
      </c>
      <c r="B42" s="138">
        <v>4</v>
      </c>
      <c r="C42" s="139">
        <v>2</v>
      </c>
      <c r="D42" s="128">
        <v>770000</v>
      </c>
      <c r="E42" s="56" t="s">
        <v>273</v>
      </c>
      <c r="F42" s="140">
        <v>303.12939406821232</v>
      </c>
      <c r="G42" s="140">
        <v>419.54154540400907</v>
      </c>
      <c r="H42" s="140">
        <v>133.41617344102548</v>
      </c>
      <c r="I42" s="140">
        <v>249.8283247768222</v>
      </c>
      <c r="J42" s="140">
        <v>169.71322062718681</v>
      </c>
      <c r="K42" s="140">
        <v>76.518099473529318</v>
      </c>
      <c r="L42" s="140">
        <v>93.195121153657496</v>
      </c>
    </row>
    <row r="43" spans="1:12" s="15" customFormat="1" ht="12.75">
      <c r="A43" s="138">
        <v>3</v>
      </c>
      <c r="B43" s="138">
        <v>4</v>
      </c>
      <c r="C43" s="139">
        <v>2</v>
      </c>
      <c r="D43" s="128">
        <v>162000</v>
      </c>
      <c r="E43" s="56" t="s">
        <v>253</v>
      </c>
      <c r="F43" s="140">
        <v>303.09702040217235</v>
      </c>
      <c r="G43" s="140">
        <v>338.32379274915598</v>
      </c>
      <c r="H43" s="140">
        <v>165.8593864670483</v>
      </c>
      <c r="I43" s="140">
        <v>201.08615881403199</v>
      </c>
      <c r="J43" s="140">
        <v>137.23763393512402</v>
      </c>
      <c r="K43" s="140">
        <v>60.912960516659318</v>
      </c>
      <c r="L43" s="140">
        <v>76.324673418464698</v>
      </c>
    </row>
    <row r="44" spans="1:12" s="15" customFormat="1" ht="12.75">
      <c r="A44" s="138">
        <v>3</v>
      </c>
      <c r="B44" s="138">
        <v>4</v>
      </c>
      <c r="C44" s="139">
        <v>2</v>
      </c>
      <c r="D44" s="128">
        <v>374000</v>
      </c>
      <c r="E44" s="56" t="s">
        <v>261</v>
      </c>
      <c r="F44" s="140">
        <v>407.67313187815409</v>
      </c>
      <c r="G44" s="140">
        <v>549.94831884234213</v>
      </c>
      <c r="H44" s="140">
        <v>213.412780446282</v>
      </c>
      <c r="I44" s="140">
        <v>355.68796741047004</v>
      </c>
      <c r="J44" s="140">
        <v>194.26035143187207</v>
      </c>
      <c r="K44" s="140">
        <v>109.1384447011613</v>
      </c>
      <c r="L44" s="140">
        <v>85.121906730710776</v>
      </c>
    </row>
    <row r="45" spans="1:12" s="15" customFormat="1" ht="12.75">
      <c r="A45" s="138">
        <v>3</v>
      </c>
      <c r="B45" s="138">
        <v>4</v>
      </c>
      <c r="C45" s="139">
        <v>2</v>
      </c>
      <c r="D45" s="128">
        <v>966000</v>
      </c>
      <c r="E45" s="56" t="s">
        <v>277</v>
      </c>
      <c r="F45" s="140">
        <v>325.26746607309548</v>
      </c>
      <c r="G45" s="140">
        <v>425.43261291017444</v>
      </c>
      <c r="H45" s="140">
        <v>215.40891792920226</v>
      </c>
      <c r="I45" s="140">
        <v>315.57406476628131</v>
      </c>
      <c r="J45" s="140">
        <v>109.85854814389316</v>
      </c>
      <c r="K45" s="140">
        <v>62.10957133625331</v>
      </c>
      <c r="L45" s="140">
        <v>47.748976807639835</v>
      </c>
    </row>
    <row r="46" spans="1:12" s="15" customFormat="1" ht="12.75">
      <c r="A46" s="138">
        <v>3</v>
      </c>
      <c r="B46" s="138">
        <v>4</v>
      </c>
      <c r="C46" s="139">
        <v>2</v>
      </c>
      <c r="D46" s="128">
        <v>774000</v>
      </c>
      <c r="E46" s="56" t="s">
        <v>274</v>
      </c>
      <c r="F46" s="140">
        <v>347.76355529987057</v>
      </c>
      <c r="G46" s="140">
        <v>379.11692794477204</v>
      </c>
      <c r="H46" s="140">
        <v>210.55659427585215</v>
      </c>
      <c r="I46" s="140">
        <v>241.90996692075362</v>
      </c>
      <c r="J46" s="140">
        <v>137.2069610240184</v>
      </c>
      <c r="K46" s="140">
        <v>66.733783978138916</v>
      </c>
      <c r="L46" s="140">
        <v>70.473177045879481</v>
      </c>
    </row>
    <row r="47" spans="1:12" s="15" customFormat="1" ht="12.75">
      <c r="A47" s="138">
        <v>3</v>
      </c>
      <c r="B47" s="138">
        <v>4</v>
      </c>
      <c r="C47" s="139">
        <v>2</v>
      </c>
      <c r="D47" s="128">
        <v>378000</v>
      </c>
      <c r="E47" s="56" t="s">
        <v>262</v>
      </c>
      <c r="F47" s="140">
        <v>302.66899018618727</v>
      </c>
      <c r="G47" s="140">
        <v>372.37457580482436</v>
      </c>
      <c r="H47" s="140">
        <v>139.41117123727415</v>
      </c>
      <c r="I47" s="140">
        <v>209.11675685591123</v>
      </c>
      <c r="J47" s="140">
        <v>163.25781894891315</v>
      </c>
      <c r="K47" s="140">
        <v>50.444831697697893</v>
      </c>
      <c r="L47" s="140">
        <v>112.81298725121526</v>
      </c>
    </row>
    <row r="48" spans="1:12" s="15" customFormat="1" ht="12.75">
      <c r="A48" s="138">
        <v>3</v>
      </c>
      <c r="B48" s="138">
        <v>4</v>
      </c>
      <c r="C48" s="139">
        <v>2</v>
      </c>
      <c r="D48" s="128">
        <v>382000</v>
      </c>
      <c r="E48" s="56" t="s">
        <v>263</v>
      </c>
      <c r="F48" s="140">
        <v>329.65945089757128</v>
      </c>
      <c r="G48" s="140">
        <v>397.63727560718053</v>
      </c>
      <c r="H48" s="140">
        <v>163.67476240760297</v>
      </c>
      <c r="I48" s="140">
        <v>231.65258711721225</v>
      </c>
      <c r="J48" s="140">
        <v>165.98468848996833</v>
      </c>
      <c r="K48" s="140">
        <v>78.5374868004224</v>
      </c>
      <c r="L48" s="140">
        <v>87.447201689545921</v>
      </c>
    </row>
    <row r="49" spans="1:12" s="15" customFormat="1" ht="12.75">
      <c r="A49" s="138">
        <v>3</v>
      </c>
      <c r="B49" s="138">
        <v>4</v>
      </c>
      <c r="C49" s="139">
        <v>2</v>
      </c>
      <c r="D49" s="128">
        <v>970000</v>
      </c>
      <c r="E49" s="56" t="s">
        <v>278</v>
      </c>
      <c r="F49" s="140">
        <v>348.62226330079142</v>
      </c>
      <c r="G49" s="140">
        <v>482.3522615677893</v>
      </c>
      <c r="H49" s="140">
        <v>200.16174686615446</v>
      </c>
      <c r="I49" s="140">
        <v>333.89174513315231</v>
      </c>
      <c r="J49" s="140">
        <v>148.46051643463696</v>
      </c>
      <c r="K49" s="140">
        <v>71.053087632141441</v>
      </c>
      <c r="L49" s="140">
        <v>77.407428802495517</v>
      </c>
    </row>
    <row r="50" spans="1:12" s="15" customFormat="1" ht="12.75">
      <c r="A50" s="138">
        <v>3</v>
      </c>
      <c r="B50" s="138">
        <v>4</v>
      </c>
      <c r="C50" s="139">
        <v>2</v>
      </c>
      <c r="D50" s="128">
        <v>974000</v>
      </c>
      <c r="E50" s="56" t="s">
        <v>279</v>
      </c>
      <c r="F50" s="140">
        <v>300.09564801530371</v>
      </c>
      <c r="G50" s="140">
        <v>396.34146341463418</v>
      </c>
      <c r="H50" s="140">
        <v>132.41272118603538</v>
      </c>
      <c r="I50" s="140">
        <v>228.65853658536585</v>
      </c>
      <c r="J50" s="140">
        <v>167.6829268292683</v>
      </c>
      <c r="K50" s="140">
        <v>81.300813008130092</v>
      </c>
      <c r="L50" s="140">
        <v>86.382113821138219</v>
      </c>
    </row>
    <row r="51" spans="1:12" s="15" customFormat="1" ht="12.75">
      <c r="A51" s="138">
        <v>3</v>
      </c>
      <c r="B51" s="138">
        <v>4</v>
      </c>
      <c r="C51" s="139">
        <v>2</v>
      </c>
      <c r="D51" s="128">
        <v>566000</v>
      </c>
      <c r="E51" s="56" t="s">
        <v>266</v>
      </c>
      <c r="F51" s="140">
        <v>217.07536930407107</v>
      </c>
      <c r="G51" s="140">
        <v>277.0470391287551</v>
      </c>
      <c r="H51" s="140">
        <v>91.061277801284049</v>
      </c>
      <c r="I51" s="140">
        <v>151.03294762596809</v>
      </c>
      <c r="J51" s="140">
        <v>126.01409150278702</v>
      </c>
      <c r="K51" s="140">
        <v>60.339594179436709</v>
      </c>
      <c r="L51" s="140">
        <v>65.674497323350309</v>
      </c>
    </row>
    <row r="52" spans="1:12" s="15" customFormat="1" ht="12.75">
      <c r="A52" s="138">
        <v>3</v>
      </c>
      <c r="B52" s="138">
        <v>3</v>
      </c>
      <c r="C52" s="139">
        <v>2</v>
      </c>
      <c r="D52" s="128">
        <v>978000</v>
      </c>
      <c r="E52" s="79" t="s">
        <v>280</v>
      </c>
      <c r="F52" s="140">
        <v>382.21242190371186</v>
      </c>
      <c r="G52" s="140">
        <v>389.56266078647559</v>
      </c>
      <c r="H52" s="140">
        <v>192.02499081220139</v>
      </c>
      <c r="I52" s="140">
        <v>199.3752296949651</v>
      </c>
      <c r="J52" s="140">
        <v>190.18743109151046</v>
      </c>
      <c r="K52" s="140">
        <v>112.09114296214626</v>
      </c>
      <c r="L52" s="140">
        <v>78.096288129364197</v>
      </c>
    </row>
    <row r="53" spans="1:12" s="15" customFormat="1" ht="12.75">
      <c r="A53" s="138">
        <v>3</v>
      </c>
      <c r="B53" s="138">
        <v>4</v>
      </c>
      <c r="C53" s="139">
        <v>2</v>
      </c>
      <c r="D53" s="128">
        <v>166000</v>
      </c>
      <c r="E53" s="56" t="s">
        <v>254</v>
      </c>
      <c r="F53" s="140">
        <v>397.71149252902296</v>
      </c>
      <c r="G53" s="140">
        <v>404.37704826973277</v>
      </c>
      <c r="H53" s="140">
        <v>188.85741265344663</v>
      </c>
      <c r="I53" s="140">
        <v>195.52296839415652</v>
      </c>
      <c r="J53" s="140">
        <v>208.85407987557628</v>
      </c>
      <c r="K53" s="140">
        <v>143.86491140365496</v>
      </c>
      <c r="L53" s="140">
        <v>64.989168471921346</v>
      </c>
    </row>
    <row r="54" spans="1:12" s="15" customFormat="1" ht="12.75">
      <c r="A54" s="138">
        <v>3</v>
      </c>
      <c r="B54" s="138">
        <v>4</v>
      </c>
      <c r="C54" s="139">
        <v>2</v>
      </c>
      <c r="D54" s="128">
        <v>570000</v>
      </c>
      <c r="E54" s="56" t="s">
        <v>267</v>
      </c>
      <c r="F54" s="140">
        <v>350.20248812749469</v>
      </c>
      <c r="G54" s="140">
        <v>396.52711010109834</v>
      </c>
      <c r="H54" s="140">
        <v>170.14829706028027</v>
      </c>
      <c r="I54" s="140">
        <v>216.47291903388398</v>
      </c>
      <c r="J54" s="140">
        <v>180.05419106721439</v>
      </c>
      <c r="K54" s="140">
        <v>57.39591527547126</v>
      </c>
      <c r="L54" s="140">
        <v>122.65827579174315</v>
      </c>
    </row>
    <row r="55" spans="1:12" s="15" customFormat="1" ht="12.75">
      <c r="A55" s="138">
        <v>3</v>
      </c>
      <c r="B55" s="138">
        <v>4</v>
      </c>
      <c r="C55" s="139">
        <v>2</v>
      </c>
      <c r="D55" s="128">
        <v>170000</v>
      </c>
      <c r="E55" s="56" t="s">
        <v>256</v>
      </c>
      <c r="F55" s="140">
        <v>413.88343156516044</v>
      </c>
      <c r="G55" s="140">
        <v>405.58829949792624</v>
      </c>
      <c r="H55" s="140">
        <v>199.95634141017246</v>
      </c>
      <c r="I55" s="140">
        <v>191.66120934293821</v>
      </c>
      <c r="J55" s="140">
        <v>213.92709015498801</v>
      </c>
      <c r="K55" s="140">
        <v>148.43920541366515</v>
      </c>
      <c r="L55" s="140">
        <v>65.487884741322858</v>
      </c>
    </row>
    <row r="56" spans="1:12" s="15" customFormat="1" ht="12.75">
      <c r="A56" s="131"/>
      <c r="B56" s="131"/>
      <c r="C56" s="131"/>
      <c r="D56" s="141"/>
      <c r="E56" s="112" t="s">
        <v>210</v>
      </c>
      <c r="F56" s="272">
        <v>312.80323539340344</v>
      </c>
      <c r="G56" s="272">
        <v>392.29806922206262</v>
      </c>
      <c r="H56" s="272">
        <v>155.7330932823225</v>
      </c>
      <c r="I56" s="272">
        <v>235.22792711098168</v>
      </c>
      <c r="J56" s="272">
        <v>157.07014211108094</v>
      </c>
      <c r="K56" s="272">
        <v>81.242263981095988</v>
      </c>
      <c r="L56" s="272">
        <v>75.827878129984967</v>
      </c>
    </row>
    <row r="57" spans="1:12" s="15" customFormat="1" ht="12.75">
      <c r="A57" s="138">
        <v>4</v>
      </c>
      <c r="B57" s="138">
        <v>2</v>
      </c>
      <c r="C57" s="139">
        <v>3</v>
      </c>
      <c r="D57" s="128">
        <v>334004</v>
      </c>
      <c r="E57" s="56" t="s">
        <v>57</v>
      </c>
      <c r="F57" s="140">
        <v>475.49378200438917</v>
      </c>
      <c r="G57" s="140">
        <v>567.45741456787539</v>
      </c>
      <c r="H57" s="140">
        <v>242.44957675828198</v>
      </c>
      <c r="I57" s="140">
        <v>334.41320932176819</v>
      </c>
      <c r="J57" s="140">
        <v>233.04420524610725</v>
      </c>
      <c r="K57" s="140">
        <v>141.08057268262098</v>
      </c>
      <c r="L57" s="140">
        <v>91.963632563486257</v>
      </c>
    </row>
    <row r="58" spans="1:12" s="15" customFormat="1" ht="12.75">
      <c r="A58" s="138">
        <v>4</v>
      </c>
      <c r="B58" s="138">
        <v>2</v>
      </c>
      <c r="C58" s="139">
        <v>3</v>
      </c>
      <c r="D58" s="128">
        <v>962004</v>
      </c>
      <c r="E58" s="56" t="s">
        <v>149</v>
      </c>
      <c r="F58" s="140">
        <v>411.04688503532429</v>
      </c>
      <c r="G58" s="140">
        <v>642.26075786769434</v>
      </c>
      <c r="H58" s="140">
        <v>253.69299935773924</v>
      </c>
      <c r="I58" s="140">
        <v>484.9068721901092</v>
      </c>
      <c r="J58" s="140">
        <v>157.35388567758511</v>
      </c>
      <c r="K58" s="140">
        <v>93.127809890815669</v>
      </c>
      <c r="L58" s="140">
        <v>64.226075786769428</v>
      </c>
    </row>
    <row r="59" spans="1:12" s="15" customFormat="1" ht="12.75">
      <c r="A59" s="138">
        <v>4</v>
      </c>
      <c r="B59" s="138">
        <v>1</v>
      </c>
      <c r="C59" s="139">
        <v>3</v>
      </c>
      <c r="D59" s="128">
        <v>978004</v>
      </c>
      <c r="E59" s="56" t="s">
        <v>160</v>
      </c>
      <c r="F59" s="140">
        <v>568.8862227554489</v>
      </c>
      <c r="G59" s="140">
        <v>855.82883423315343</v>
      </c>
      <c r="H59" s="140">
        <v>414.9170165966807</v>
      </c>
      <c r="I59" s="140">
        <v>701.85962807438511</v>
      </c>
      <c r="J59" s="140">
        <v>153.96920615876826</v>
      </c>
      <c r="K59" s="140">
        <v>73.985202959408127</v>
      </c>
      <c r="L59" s="140">
        <v>79.984003199360131</v>
      </c>
    </row>
    <row r="60" spans="1:12" s="15" customFormat="1" ht="12.75">
      <c r="A60" s="138">
        <v>4</v>
      </c>
      <c r="B60" s="138">
        <v>2</v>
      </c>
      <c r="C60" s="139">
        <v>3</v>
      </c>
      <c r="D60" s="128">
        <v>562008</v>
      </c>
      <c r="E60" s="56" t="s">
        <v>105</v>
      </c>
      <c r="F60" s="140">
        <v>490.83566324945633</v>
      </c>
      <c r="G60" s="140">
        <v>574.71264367816093</v>
      </c>
      <c r="H60" s="140">
        <v>236.09816713264988</v>
      </c>
      <c r="I60" s="140">
        <v>319.97514756135445</v>
      </c>
      <c r="J60" s="140">
        <v>254.73749611680648</v>
      </c>
      <c r="K60" s="140">
        <v>107.17614165890029</v>
      </c>
      <c r="L60" s="140">
        <v>147.56135445790619</v>
      </c>
    </row>
    <row r="61" spans="1:12" s="15" customFormat="1" ht="12.75">
      <c r="A61" s="138">
        <v>4</v>
      </c>
      <c r="B61" s="138">
        <v>2</v>
      </c>
      <c r="C61" s="139">
        <v>3</v>
      </c>
      <c r="D61" s="128">
        <v>158004</v>
      </c>
      <c r="E61" s="56" t="s">
        <v>30</v>
      </c>
      <c r="F61" s="140">
        <v>374.24453742445371</v>
      </c>
      <c r="G61" s="140">
        <v>523.01255230125525</v>
      </c>
      <c r="H61" s="140">
        <v>241.7480241748024</v>
      </c>
      <c r="I61" s="140">
        <v>390.51603905160391</v>
      </c>
      <c r="J61" s="140">
        <v>132.49651324965131</v>
      </c>
      <c r="K61" s="140">
        <v>60.437006043700606</v>
      </c>
      <c r="L61" s="140">
        <v>72.059507205950723</v>
      </c>
    </row>
    <row r="62" spans="1:12" s="15" customFormat="1" ht="12.75">
      <c r="A62" s="138">
        <v>4</v>
      </c>
      <c r="B62" s="138">
        <v>2</v>
      </c>
      <c r="C62" s="139">
        <v>3</v>
      </c>
      <c r="D62" s="128">
        <v>954012</v>
      </c>
      <c r="E62" s="56" t="s">
        <v>139</v>
      </c>
      <c r="F62" s="140">
        <v>328.3955024094235</v>
      </c>
      <c r="G62" s="140">
        <v>431.91147599500266</v>
      </c>
      <c r="H62" s="140">
        <v>214.17097983223272</v>
      </c>
      <c r="I62" s="140">
        <v>317.68695341781188</v>
      </c>
      <c r="J62" s="140">
        <v>114.22452257719078</v>
      </c>
      <c r="K62" s="140">
        <v>60.68177761913261</v>
      </c>
      <c r="L62" s="140">
        <v>53.542744958058179</v>
      </c>
    </row>
    <row r="63" spans="1:12" s="15" customFormat="1" ht="12.75">
      <c r="A63" s="138">
        <v>4</v>
      </c>
      <c r="B63" s="138">
        <v>2</v>
      </c>
      <c r="C63" s="142">
        <v>3</v>
      </c>
      <c r="D63" s="128">
        <v>370016</v>
      </c>
      <c r="E63" s="56" t="s">
        <v>73</v>
      </c>
      <c r="F63" s="140">
        <v>384.33647570703408</v>
      </c>
      <c r="G63" s="140">
        <v>468.93884457336236</v>
      </c>
      <c r="H63" s="140">
        <v>166.78752719361856</v>
      </c>
      <c r="I63" s="140">
        <v>251.38989605994681</v>
      </c>
      <c r="J63" s="140">
        <v>217.54894851341555</v>
      </c>
      <c r="K63" s="140">
        <v>116.02610587382165</v>
      </c>
      <c r="L63" s="140">
        <v>101.5228426395939</v>
      </c>
    </row>
    <row r="64" spans="1:12" s="15" customFormat="1" ht="12.75">
      <c r="A64" s="138">
        <v>4</v>
      </c>
      <c r="B64" s="138">
        <v>2</v>
      </c>
      <c r="C64" s="139">
        <v>3</v>
      </c>
      <c r="D64" s="128">
        <v>962016</v>
      </c>
      <c r="E64" s="56" t="s">
        <v>150</v>
      </c>
      <c r="F64" s="140">
        <v>231.35867963454172</v>
      </c>
      <c r="G64" s="140">
        <v>260.83112290008842</v>
      </c>
      <c r="H64" s="140">
        <v>63.365753020925432</v>
      </c>
      <c r="I64" s="140">
        <v>92.83819628647214</v>
      </c>
      <c r="J64" s="140">
        <v>167.99292661361625</v>
      </c>
      <c r="K64" s="140">
        <v>67.786619510757447</v>
      </c>
      <c r="L64" s="140">
        <v>100.20630710285883</v>
      </c>
    </row>
    <row r="65" spans="1:12" s="15" customFormat="1" ht="12.75">
      <c r="A65" s="138">
        <v>4</v>
      </c>
      <c r="B65" s="138">
        <v>2</v>
      </c>
      <c r="C65" s="139">
        <v>3</v>
      </c>
      <c r="D65" s="128">
        <v>370020</v>
      </c>
      <c r="E65" s="56" t="s">
        <v>74</v>
      </c>
      <c r="F65" s="140">
        <v>288.76261162008581</v>
      </c>
      <c r="G65" s="140">
        <v>380.37805868027368</v>
      </c>
      <c r="H65" s="140">
        <v>147.28052881827671</v>
      </c>
      <c r="I65" s="140">
        <v>238.89597587846458</v>
      </c>
      <c r="J65" s="140">
        <v>141.48208280180913</v>
      </c>
      <c r="K65" s="140">
        <v>81.178244230546213</v>
      </c>
      <c r="L65" s="140">
        <v>60.303838571262901</v>
      </c>
    </row>
    <row r="66" spans="1:12" s="15" customFormat="1" ht="12.75">
      <c r="A66" s="138">
        <v>4</v>
      </c>
      <c r="B66" s="138">
        <v>2</v>
      </c>
      <c r="C66" s="142">
        <v>3</v>
      </c>
      <c r="D66" s="128">
        <v>978020</v>
      </c>
      <c r="E66" s="56" t="s">
        <v>161</v>
      </c>
      <c r="F66" s="140">
        <v>538.34433722701874</v>
      </c>
      <c r="G66" s="140">
        <v>643.72778059928896</v>
      </c>
      <c r="H66" s="140">
        <v>228.54240731335702</v>
      </c>
      <c r="I66" s="140">
        <v>333.92585068562721</v>
      </c>
      <c r="J66" s="140">
        <v>309.80192991366175</v>
      </c>
      <c r="K66" s="140">
        <v>162.51904520060944</v>
      </c>
      <c r="L66" s="140">
        <v>147.28288471305231</v>
      </c>
    </row>
    <row r="67" spans="1:12" s="15" customFormat="1" ht="12.75">
      <c r="A67" s="138">
        <v>4</v>
      </c>
      <c r="B67" s="138">
        <v>2</v>
      </c>
      <c r="C67" s="139">
        <v>3</v>
      </c>
      <c r="D67" s="128">
        <v>170020</v>
      </c>
      <c r="E67" s="56" t="s">
        <v>49</v>
      </c>
      <c r="F67" s="140">
        <v>849.15897992403688</v>
      </c>
      <c r="G67" s="140">
        <v>835.59413998914806</v>
      </c>
      <c r="H67" s="140">
        <v>505.96852957135104</v>
      </c>
      <c r="I67" s="140">
        <v>492.40368963646233</v>
      </c>
      <c r="J67" s="140">
        <v>343.19045035268584</v>
      </c>
      <c r="K67" s="140">
        <v>146.50027129679873</v>
      </c>
      <c r="L67" s="140">
        <v>196.69017905588714</v>
      </c>
    </row>
    <row r="68" spans="1:12" s="15" customFormat="1" ht="12.75">
      <c r="A68" s="138">
        <v>4</v>
      </c>
      <c r="B68" s="138">
        <v>2</v>
      </c>
      <c r="C68" s="139">
        <v>3</v>
      </c>
      <c r="D68" s="128">
        <v>154036</v>
      </c>
      <c r="E68" s="56" t="s">
        <v>29</v>
      </c>
      <c r="F68" s="140">
        <v>452.9480671612651</v>
      </c>
      <c r="G68" s="140">
        <v>509.56657555642329</v>
      </c>
      <c r="H68" s="140">
        <v>243.06911362748926</v>
      </c>
      <c r="I68" s="140">
        <v>299.68762202264742</v>
      </c>
      <c r="J68" s="140">
        <v>209.87895353377587</v>
      </c>
      <c r="K68" s="140">
        <v>98.594299101913336</v>
      </c>
      <c r="L68" s="140">
        <v>111.28465443186256</v>
      </c>
    </row>
    <row r="69" spans="1:12" s="15" customFormat="1" ht="12.75">
      <c r="A69" s="138">
        <v>4</v>
      </c>
      <c r="B69" s="138">
        <v>1</v>
      </c>
      <c r="C69" s="139">
        <v>3</v>
      </c>
      <c r="D69" s="128">
        <v>158026</v>
      </c>
      <c r="E69" s="56" t="s">
        <v>36</v>
      </c>
      <c r="F69" s="140">
        <v>484.75645368531718</v>
      </c>
      <c r="G69" s="140">
        <v>593.38862282443642</v>
      </c>
      <c r="H69" s="140">
        <v>274.50064244831208</v>
      </c>
      <c r="I69" s="140">
        <v>383.13281158743132</v>
      </c>
      <c r="J69" s="140">
        <v>210.25581123700502</v>
      </c>
      <c r="K69" s="140">
        <v>105.12790561850251</v>
      </c>
      <c r="L69" s="140">
        <v>105.12790561850251</v>
      </c>
    </row>
    <row r="70" spans="1:12" s="15" customFormat="1" ht="12.75">
      <c r="A70" s="138">
        <v>4</v>
      </c>
      <c r="B70" s="138">
        <v>1</v>
      </c>
      <c r="C70" s="139">
        <v>3</v>
      </c>
      <c r="D70" s="128">
        <v>562028</v>
      </c>
      <c r="E70" s="56" t="s">
        <v>111</v>
      </c>
      <c r="F70" s="140">
        <v>613.16051844466597</v>
      </c>
      <c r="G70" s="140">
        <v>790.96045197740125</v>
      </c>
      <c r="H70" s="140">
        <v>314.05782652043871</v>
      </c>
      <c r="I70" s="140">
        <v>491.85776005317376</v>
      </c>
      <c r="J70" s="140">
        <v>299.10269192422732</v>
      </c>
      <c r="K70" s="140">
        <v>161.18311731472249</v>
      </c>
      <c r="L70" s="140">
        <v>137.91957460950482</v>
      </c>
    </row>
    <row r="71" spans="1:12" s="15" customFormat="1" ht="12.75">
      <c r="A71" s="138">
        <v>4</v>
      </c>
      <c r="B71" s="138">
        <v>2</v>
      </c>
      <c r="C71" s="139">
        <v>3</v>
      </c>
      <c r="D71" s="128">
        <v>954024</v>
      </c>
      <c r="E71" s="56" t="s">
        <v>142</v>
      </c>
      <c r="F71" s="140">
        <v>342.36543390699376</v>
      </c>
      <c r="G71" s="140">
        <v>428.41450018308308</v>
      </c>
      <c r="H71" s="140">
        <v>250.82387403881364</v>
      </c>
      <c r="I71" s="140">
        <v>336.87294031490296</v>
      </c>
      <c r="J71" s="140">
        <v>91.541559868180144</v>
      </c>
      <c r="K71" s="140">
        <v>27.462467960454045</v>
      </c>
      <c r="L71" s="140">
        <v>64.079091907726109</v>
      </c>
    </row>
    <row r="72" spans="1:12" s="15" customFormat="1" ht="12.75">
      <c r="A72" s="138">
        <v>4</v>
      </c>
      <c r="B72" s="138">
        <v>2</v>
      </c>
      <c r="C72" s="139">
        <v>3</v>
      </c>
      <c r="D72" s="128">
        <v>978032</v>
      </c>
      <c r="E72" s="56" t="s">
        <v>164</v>
      </c>
      <c r="F72" s="140">
        <v>414.0550807217474</v>
      </c>
      <c r="G72" s="140">
        <v>548.90788224121559</v>
      </c>
      <c r="H72" s="140">
        <v>189.93352326685658</v>
      </c>
      <c r="I72" s="140">
        <v>324.78632478632483</v>
      </c>
      <c r="J72" s="140">
        <v>224.12155745489076</v>
      </c>
      <c r="K72" s="140">
        <v>106.36277302943967</v>
      </c>
      <c r="L72" s="140">
        <v>117.7587844254511</v>
      </c>
    </row>
    <row r="73" spans="1:12" s="15" customFormat="1" ht="12.75">
      <c r="A73" s="138">
        <v>4</v>
      </c>
      <c r="B73" s="138">
        <v>2</v>
      </c>
      <c r="C73" s="139">
        <v>3</v>
      </c>
      <c r="D73" s="128">
        <v>382060</v>
      </c>
      <c r="E73" s="56" t="s">
        <v>93</v>
      </c>
      <c r="F73" s="140">
        <v>330.09034051424601</v>
      </c>
      <c r="G73" s="140">
        <v>315.03358813991196</v>
      </c>
      <c r="H73" s="140">
        <v>205.00347463516331</v>
      </c>
      <c r="I73" s="140">
        <v>189.94672226082926</v>
      </c>
      <c r="J73" s="140">
        <v>125.08686587908271</v>
      </c>
      <c r="K73" s="140">
        <v>54.435950891823026</v>
      </c>
      <c r="L73" s="140">
        <v>70.650914987259668</v>
      </c>
    </row>
    <row r="74" spans="1:12" s="15" customFormat="1" ht="12.75">
      <c r="A74" s="138">
        <v>4</v>
      </c>
      <c r="B74" s="138">
        <v>2</v>
      </c>
      <c r="C74" s="139">
        <v>3</v>
      </c>
      <c r="D74" s="128">
        <v>962060</v>
      </c>
      <c r="E74" s="56" t="s">
        <v>155</v>
      </c>
      <c r="F74" s="140">
        <v>328.21047147694708</v>
      </c>
      <c r="G74" s="140">
        <v>364.67830164105237</v>
      </c>
      <c r="H74" s="140">
        <v>184.94399583224796</v>
      </c>
      <c r="I74" s="140">
        <v>221.41182599635323</v>
      </c>
      <c r="J74" s="140">
        <v>143.26647564469914</v>
      </c>
      <c r="K74" s="140">
        <v>70.330815316488668</v>
      </c>
      <c r="L74" s="140">
        <v>72.935660328210474</v>
      </c>
    </row>
    <row r="75" spans="1:12" s="15" customFormat="1" ht="12.75">
      <c r="A75" s="138">
        <v>4</v>
      </c>
      <c r="B75" s="138">
        <v>2</v>
      </c>
      <c r="C75" s="139">
        <v>3</v>
      </c>
      <c r="D75" s="128">
        <v>362040</v>
      </c>
      <c r="E75" s="56" t="s">
        <v>70</v>
      </c>
      <c r="F75" s="140">
        <v>337.77543211505474</v>
      </c>
      <c r="G75" s="140">
        <v>434.09420767911337</v>
      </c>
      <c r="H75" s="140">
        <v>157.01279852223249</v>
      </c>
      <c r="I75" s="140">
        <v>253.33157408629108</v>
      </c>
      <c r="J75" s="140">
        <v>180.76263359282228</v>
      </c>
      <c r="K75" s="140">
        <v>85.763293310463126</v>
      </c>
      <c r="L75" s="140">
        <v>94.999340282359157</v>
      </c>
    </row>
    <row r="76" spans="1:12" s="15" customFormat="1" ht="12.75">
      <c r="A76" s="131"/>
      <c r="B76" s="131"/>
      <c r="C76" s="131"/>
      <c r="D76" s="141"/>
      <c r="E76" s="112" t="s">
        <v>211</v>
      </c>
      <c r="F76" s="272">
        <v>440.14710255833694</v>
      </c>
      <c r="G76" s="272">
        <v>540.17394079629776</v>
      </c>
      <c r="H76" s="272">
        <v>242.55964254368467</v>
      </c>
      <c r="I76" s="272">
        <v>342.58648078164555</v>
      </c>
      <c r="J76" s="272">
        <v>197.58746001465224</v>
      </c>
      <c r="K76" s="272">
        <v>97.125407107055551</v>
      </c>
      <c r="L76" s="272">
        <v>100.46205290759667</v>
      </c>
    </row>
    <row r="77" spans="1:12" s="15" customFormat="1" ht="12.75">
      <c r="A77" s="138">
        <v>5</v>
      </c>
      <c r="B77" s="138">
        <v>3</v>
      </c>
      <c r="C77" s="139">
        <v>3</v>
      </c>
      <c r="D77" s="128">
        <v>770004</v>
      </c>
      <c r="E77" s="56" t="s">
        <v>129</v>
      </c>
      <c r="F77" s="140">
        <v>204.12392498186716</v>
      </c>
      <c r="G77" s="140">
        <v>284.94456533001761</v>
      </c>
      <c r="H77" s="140">
        <v>89.109936794114603</v>
      </c>
      <c r="I77" s="140">
        <v>169.93057714226507</v>
      </c>
      <c r="J77" s="140">
        <v>115.01398818775257</v>
      </c>
      <c r="K77" s="140">
        <v>64.242047456222167</v>
      </c>
      <c r="L77" s="140">
        <v>50.771940731530414</v>
      </c>
    </row>
    <row r="78" spans="1:12" s="15" customFormat="1" ht="12.75">
      <c r="A78" s="138">
        <v>5</v>
      </c>
      <c r="B78" s="138">
        <v>3</v>
      </c>
      <c r="C78" s="139">
        <v>3</v>
      </c>
      <c r="D78" s="128">
        <v>570008</v>
      </c>
      <c r="E78" s="56" t="s">
        <v>119</v>
      </c>
      <c r="F78" s="140">
        <v>411.92991841647722</v>
      </c>
      <c r="G78" s="140">
        <v>419.95452721679817</v>
      </c>
      <c r="H78" s="140">
        <v>234.05109000936204</v>
      </c>
      <c r="I78" s="140">
        <v>242.07569880968305</v>
      </c>
      <c r="J78" s="140">
        <v>177.87882840711515</v>
      </c>
      <c r="K78" s="140">
        <v>69.546609602781871</v>
      </c>
      <c r="L78" s="140">
        <v>108.33221880433329</v>
      </c>
    </row>
    <row r="79" spans="1:12" s="15" customFormat="1" ht="12.75">
      <c r="A79" s="138">
        <v>5</v>
      </c>
      <c r="B79" s="138">
        <v>3</v>
      </c>
      <c r="C79" s="139">
        <v>3</v>
      </c>
      <c r="D79" s="128">
        <v>362004</v>
      </c>
      <c r="E79" s="56" t="s">
        <v>238</v>
      </c>
      <c r="F79" s="140">
        <v>416.11914148050806</v>
      </c>
      <c r="G79" s="140">
        <v>475.25186158563292</v>
      </c>
      <c r="H79" s="140">
        <v>214.62987297415683</v>
      </c>
      <c r="I79" s="140">
        <v>273.76259307928166</v>
      </c>
      <c r="J79" s="140">
        <v>201.48926850635129</v>
      </c>
      <c r="K79" s="140">
        <v>94.174332019272882</v>
      </c>
      <c r="L79" s="140">
        <v>107.31493648707841</v>
      </c>
    </row>
    <row r="80" spans="1:12" s="15" customFormat="1" ht="12.75">
      <c r="A80" s="138">
        <v>5</v>
      </c>
      <c r="B80" s="138">
        <v>3</v>
      </c>
      <c r="C80" s="139">
        <v>3</v>
      </c>
      <c r="D80" s="128">
        <v>362012</v>
      </c>
      <c r="E80" s="56" t="s">
        <v>64</v>
      </c>
      <c r="F80" s="140">
        <v>112.91058394160584</v>
      </c>
      <c r="G80" s="140">
        <v>135.72080291970804</v>
      </c>
      <c r="H80" s="140">
        <v>35.355839416058394</v>
      </c>
      <c r="I80" s="140">
        <v>58.166058394160579</v>
      </c>
      <c r="J80" s="140">
        <v>77.554744525547449</v>
      </c>
      <c r="K80" s="140">
        <v>29.653284671532845</v>
      </c>
      <c r="L80" s="140">
        <v>47.901459854014604</v>
      </c>
    </row>
    <row r="81" spans="1:12" s="15" customFormat="1" ht="12.75">
      <c r="A81" s="138">
        <v>5</v>
      </c>
      <c r="B81" s="138">
        <v>3</v>
      </c>
      <c r="C81" s="143">
        <v>3</v>
      </c>
      <c r="D81" s="128">
        <v>362016</v>
      </c>
      <c r="E81" s="56" t="s">
        <v>239</v>
      </c>
      <c r="F81" s="140">
        <v>550.50045495905374</v>
      </c>
      <c r="G81" s="140">
        <v>655.14103730664237</v>
      </c>
      <c r="H81" s="140">
        <v>307.09736123748866</v>
      </c>
      <c r="I81" s="140">
        <v>411.73794358507735</v>
      </c>
      <c r="J81" s="140">
        <v>243.40309372156506</v>
      </c>
      <c r="K81" s="140">
        <v>143.31210191082803</v>
      </c>
      <c r="L81" s="140">
        <v>100.09099181073704</v>
      </c>
    </row>
    <row r="82" spans="1:12" s="15" customFormat="1" ht="12.75">
      <c r="A82" s="138">
        <v>5</v>
      </c>
      <c r="B82" s="138">
        <v>3</v>
      </c>
      <c r="C82" s="139">
        <v>3</v>
      </c>
      <c r="D82" s="128">
        <v>154008</v>
      </c>
      <c r="E82" s="56" t="s">
        <v>25</v>
      </c>
      <c r="F82" s="140">
        <v>361.465489041544</v>
      </c>
      <c r="G82" s="140">
        <v>359.82989859339227</v>
      </c>
      <c r="H82" s="140">
        <v>157.01668302257113</v>
      </c>
      <c r="I82" s="140">
        <v>155.38109257441937</v>
      </c>
      <c r="J82" s="140">
        <v>204.44880601897285</v>
      </c>
      <c r="K82" s="140">
        <v>96.499836440955193</v>
      </c>
      <c r="L82" s="140">
        <v>107.94896957801767</v>
      </c>
    </row>
    <row r="83" spans="1:12" s="15" customFormat="1" ht="12.75">
      <c r="A83" s="138">
        <v>5</v>
      </c>
      <c r="B83" s="138">
        <v>3</v>
      </c>
      <c r="C83" s="139">
        <v>3</v>
      </c>
      <c r="D83" s="128">
        <v>954008</v>
      </c>
      <c r="E83" s="56" t="s">
        <v>138</v>
      </c>
      <c r="F83" s="140">
        <v>392.96656453976289</v>
      </c>
      <c r="G83" s="140">
        <v>472.89196749700278</v>
      </c>
      <c r="H83" s="140">
        <v>186.49260690022643</v>
      </c>
      <c r="I83" s="140">
        <v>266.41800985746636</v>
      </c>
      <c r="J83" s="140">
        <v>206.47395763953642</v>
      </c>
      <c r="K83" s="140">
        <v>74.597042760090574</v>
      </c>
      <c r="L83" s="140">
        <v>131.87691487944585</v>
      </c>
    </row>
    <row r="84" spans="1:12" s="15" customFormat="1" ht="12.75">
      <c r="A84" s="138">
        <v>5</v>
      </c>
      <c r="B84" s="138">
        <v>3</v>
      </c>
      <c r="C84" s="139">
        <v>3</v>
      </c>
      <c r="D84" s="128">
        <v>362020</v>
      </c>
      <c r="E84" s="56" t="s">
        <v>65</v>
      </c>
      <c r="F84" s="140">
        <v>204.27404148334378</v>
      </c>
      <c r="G84" s="140">
        <v>272.36538864445845</v>
      </c>
      <c r="H84" s="140">
        <v>91.137649277184153</v>
      </c>
      <c r="I84" s="140">
        <v>159.22899643829876</v>
      </c>
      <c r="J84" s="140">
        <v>113.13639220615966</v>
      </c>
      <c r="K84" s="140">
        <v>38.759689922480618</v>
      </c>
      <c r="L84" s="140">
        <v>74.376702283679037</v>
      </c>
    </row>
    <row r="85" spans="1:12" s="15" customFormat="1" ht="12.75">
      <c r="A85" s="138">
        <v>5</v>
      </c>
      <c r="B85" s="138">
        <v>3</v>
      </c>
      <c r="C85" s="139">
        <v>3</v>
      </c>
      <c r="D85" s="128">
        <v>370012</v>
      </c>
      <c r="E85" s="56" t="s">
        <v>72</v>
      </c>
      <c r="F85" s="140">
        <v>503.92893747864707</v>
      </c>
      <c r="G85" s="140">
        <v>679.87700717458142</v>
      </c>
      <c r="H85" s="140">
        <v>307.48206354629315</v>
      </c>
      <c r="I85" s="140">
        <v>483.43013324222756</v>
      </c>
      <c r="J85" s="140">
        <v>196.44687393235392</v>
      </c>
      <c r="K85" s="140">
        <v>95.661086436624515</v>
      </c>
      <c r="L85" s="140">
        <v>100.78578749572941</v>
      </c>
    </row>
    <row r="86" spans="1:12" s="15" customFormat="1" ht="12.75">
      <c r="A86" s="138">
        <v>5</v>
      </c>
      <c r="B86" s="138">
        <v>3</v>
      </c>
      <c r="C86" s="139">
        <v>3</v>
      </c>
      <c r="D86" s="128">
        <v>154012</v>
      </c>
      <c r="E86" s="56" t="s">
        <v>26</v>
      </c>
      <c r="F86" s="140">
        <v>765.63677467972866</v>
      </c>
      <c r="G86" s="140">
        <v>755.08666164280328</v>
      </c>
      <c r="H86" s="140">
        <v>497.36247174076868</v>
      </c>
      <c r="I86" s="140">
        <v>486.81235870384324</v>
      </c>
      <c r="J86" s="140">
        <v>268.27430293896009</v>
      </c>
      <c r="K86" s="140">
        <v>134.13715146948005</v>
      </c>
      <c r="L86" s="140">
        <v>134.13715146948005</v>
      </c>
    </row>
    <row r="87" spans="1:12" s="15" customFormat="1" ht="12.75">
      <c r="A87" s="138">
        <v>5</v>
      </c>
      <c r="B87" s="138">
        <v>3</v>
      </c>
      <c r="C87" s="139">
        <v>3</v>
      </c>
      <c r="D87" s="128">
        <v>154016</v>
      </c>
      <c r="E87" s="56" t="s">
        <v>27</v>
      </c>
      <c r="F87" s="140">
        <v>410.9981383359588</v>
      </c>
      <c r="G87" s="140">
        <v>425.31863096090507</v>
      </c>
      <c r="H87" s="140">
        <v>170.41386223686095</v>
      </c>
      <c r="I87" s="140">
        <v>184.73435486180725</v>
      </c>
      <c r="J87" s="140">
        <v>240.58427609909779</v>
      </c>
      <c r="K87" s="140">
        <v>110.2677932120865</v>
      </c>
      <c r="L87" s="140">
        <v>130.31648288701132</v>
      </c>
    </row>
    <row r="88" spans="1:12" s="15" customFormat="1" ht="12.75">
      <c r="A88" s="138">
        <v>5</v>
      </c>
      <c r="B88" s="138">
        <v>3</v>
      </c>
      <c r="C88" s="139">
        <v>3</v>
      </c>
      <c r="D88" s="128">
        <v>566012</v>
      </c>
      <c r="E88" s="56" t="s">
        <v>115</v>
      </c>
      <c r="F88" s="140">
        <v>193.07348859659706</v>
      </c>
      <c r="G88" s="140">
        <v>260.6492096054061</v>
      </c>
      <c r="H88" s="140">
        <v>90.503197779654883</v>
      </c>
      <c r="I88" s="140">
        <v>158.07891878846385</v>
      </c>
      <c r="J88" s="140">
        <v>102.5702908169422</v>
      </c>
      <c r="K88" s="140">
        <v>37.407988415590694</v>
      </c>
      <c r="L88" s="140">
        <v>65.162302401351525</v>
      </c>
    </row>
    <row r="89" spans="1:12" s="15" customFormat="1" ht="12.75">
      <c r="A89" s="138">
        <v>5</v>
      </c>
      <c r="B89" s="138">
        <v>3</v>
      </c>
      <c r="C89" s="139">
        <v>3</v>
      </c>
      <c r="D89" s="128">
        <v>554020</v>
      </c>
      <c r="E89" s="56" t="s">
        <v>101</v>
      </c>
      <c r="F89" s="140">
        <v>337.23946685750082</v>
      </c>
      <c r="G89" s="140">
        <v>393.59513373289212</v>
      </c>
      <c r="H89" s="140">
        <v>160.12165667769924</v>
      </c>
      <c r="I89" s="140">
        <v>216.47732355309063</v>
      </c>
      <c r="J89" s="140">
        <v>177.11781017980147</v>
      </c>
      <c r="K89" s="140">
        <v>127.91841846318999</v>
      </c>
      <c r="L89" s="140">
        <v>49.199391716611508</v>
      </c>
    </row>
    <row r="90" spans="1:12" s="15" customFormat="1" ht="12.75">
      <c r="A90" s="138">
        <v>5</v>
      </c>
      <c r="B90" s="138">
        <v>3</v>
      </c>
      <c r="C90" s="139">
        <v>3</v>
      </c>
      <c r="D90" s="128">
        <v>374012</v>
      </c>
      <c r="E90" s="56" t="s">
        <v>75</v>
      </c>
      <c r="F90" s="140">
        <v>503.61766945925359</v>
      </c>
      <c r="G90" s="140">
        <v>679.74105102817964</v>
      </c>
      <c r="H90" s="140">
        <v>283.7014470677837</v>
      </c>
      <c r="I90" s="140">
        <v>459.82482863670981</v>
      </c>
      <c r="J90" s="140">
        <v>219.91622239146992</v>
      </c>
      <c r="K90" s="140">
        <v>107.5780654988576</v>
      </c>
      <c r="L90" s="140">
        <v>112.33815689261235</v>
      </c>
    </row>
    <row r="91" spans="1:12" s="15" customFormat="1" ht="12.75">
      <c r="A91" s="138">
        <v>5</v>
      </c>
      <c r="B91" s="138">
        <v>3</v>
      </c>
      <c r="C91" s="139">
        <v>3</v>
      </c>
      <c r="D91" s="128">
        <v>158008</v>
      </c>
      <c r="E91" s="56" t="s">
        <v>31</v>
      </c>
      <c r="F91" s="140">
        <v>232.36235056406804</v>
      </c>
      <c r="G91" s="140">
        <v>272.77319414042768</v>
      </c>
      <c r="H91" s="140">
        <v>107.76224953695908</v>
      </c>
      <c r="I91" s="140">
        <v>148.17309311331874</v>
      </c>
      <c r="J91" s="140">
        <v>124.60010102710895</v>
      </c>
      <c r="K91" s="140">
        <v>50.51355447044957</v>
      </c>
      <c r="L91" s="140">
        <v>74.086546556659371</v>
      </c>
    </row>
    <row r="92" spans="1:12" s="15" customFormat="1" ht="12.75">
      <c r="A92" s="138">
        <v>5</v>
      </c>
      <c r="B92" s="138">
        <v>3</v>
      </c>
      <c r="C92" s="139">
        <v>3</v>
      </c>
      <c r="D92" s="128">
        <v>158012</v>
      </c>
      <c r="E92" s="56" t="s">
        <v>32</v>
      </c>
      <c r="F92" s="140">
        <v>326.83486238532106</v>
      </c>
      <c r="G92" s="140">
        <v>458.71559633027528</v>
      </c>
      <c r="H92" s="140">
        <v>183.48623853211009</v>
      </c>
      <c r="I92" s="140">
        <v>315.36697247706422</v>
      </c>
      <c r="J92" s="140">
        <v>143.34862385321102</v>
      </c>
      <c r="K92" s="140">
        <v>61.162079510703379</v>
      </c>
      <c r="L92" s="140">
        <v>82.186544342507645</v>
      </c>
    </row>
    <row r="93" spans="1:12" s="15" customFormat="1" ht="12.75">
      <c r="A93" s="138">
        <v>5</v>
      </c>
      <c r="B93" s="138">
        <v>3</v>
      </c>
      <c r="C93" s="139">
        <v>3</v>
      </c>
      <c r="D93" s="128">
        <v>334016</v>
      </c>
      <c r="E93" s="56" t="s">
        <v>59</v>
      </c>
      <c r="F93" s="140">
        <v>563.13993174061432</v>
      </c>
      <c r="G93" s="140">
        <v>660.97838452787255</v>
      </c>
      <c r="H93" s="140">
        <v>317.4061433447099</v>
      </c>
      <c r="I93" s="140">
        <v>415.24459613196814</v>
      </c>
      <c r="J93" s="140">
        <v>245.73378839590441</v>
      </c>
      <c r="K93" s="140">
        <v>144.48236632536975</v>
      </c>
      <c r="L93" s="140">
        <v>101.2514220705347</v>
      </c>
    </row>
    <row r="94" spans="1:12" s="15" customFormat="1" ht="12.75">
      <c r="A94" s="138">
        <v>5</v>
      </c>
      <c r="B94" s="138">
        <v>3</v>
      </c>
      <c r="C94" s="139">
        <v>3</v>
      </c>
      <c r="D94" s="128">
        <v>166012</v>
      </c>
      <c r="E94" s="56" t="s">
        <v>45</v>
      </c>
      <c r="F94" s="140">
        <v>195.15885022692891</v>
      </c>
      <c r="G94" s="140">
        <v>204.23600605143719</v>
      </c>
      <c r="H94" s="140">
        <v>87.745839636913772</v>
      </c>
      <c r="I94" s="140">
        <v>96.822995461422082</v>
      </c>
      <c r="J94" s="140">
        <v>107.41301059001513</v>
      </c>
      <c r="K94" s="140">
        <v>52.950075642965203</v>
      </c>
      <c r="L94" s="140">
        <v>54.462934947049931</v>
      </c>
    </row>
    <row r="95" spans="1:12" s="15" customFormat="1" ht="12.75">
      <c r="A95" s="138">
        <v>5</v>
      </c>
      <c r="B95" s="138">
        <v>3</v>
      </c>
      <c r="C95" s="139">
        <v>3</v>
      </c>
      <c r="D95" s="128">
        <v>766040</v>
      </c>
      <c r="E95" s="56" t="s">
        <v>127</v>
      </c>
      <c r="F95" s="140">
        <v>244.25634824667472</v>
      </c>
      <c r="G95" s="140">
        <v>356.71100362756954</v>
      </c>
      <c r="H95" s="140">
        <v>112.45465538089481</v>
      </c>
      <c r="I95" s="140">
        <v>224.90931076178961</v>
      </c>
      <c r="J95" s="140">
        <v>131.80169286577993</v>
      </c>
      <c r="K95" s="140">
        <v>60.459492140266022</v>
      </c>
      <c r="L95" s="140">
        <v>71.342200725513905</v>
      </c>
    </row>
    <row r="96" spans="1:12" s="15" customFormat="1" ht="12.75">
      <c r="A96" s="138">
        <v>5</v>
      </c>
      <c r="B96" s="138">
        <v>3</v>
      </c>
      <c r="C96" s="139">
        <v>3</v>
      </c>
      <c r="D96" s="128">
        <v>766044</v>
      </c>
      <c r="E96" s="56" t="s">
        <v>128</v>
      </c>
      <c r="F96" s="140">
        <v>238.65174068151063</v>
      </c>
      <c r="G96" s="140">
        <v>276.78681264608196</v>
      </c>
      <c r="H96" s="140">
        <v>118.09570672899495</v>
      </c>
      <c r="I96" s="140">
        <v>156.23077869356624</v>
      </c>
      <c r="J96" s="140">
        <v>120.55603395251569</v>
      </c>
      <c r="K96" s="140">
        <v>57.81768975273711</v>
      </c>
      <c r="L96" s="140">
        <v>62.738344199778567</v>
      </c>
    </row>
    <row r="97" spans="1:12" s="15" customFormat="1" ht="12.75">
      <c r="A97" s="138">
        <v>5</v>
      </c>
      <c r="B97" s="138">
        <v>3</v>
      </c>
      <c r="C97" s="139">
        <v>3</v>
      </c>
      <c r="D97" s="128">
        <v>758024</v>
      </c>
      <c r="E97" s="56" t="s">
        <v>124</v>
      </c>
      <c r="F97" s="140">
        <v>220.15780096716719</v>
      </c>
      <c r="G97" s="140">
        <v>285.05981165691014</v>
      </c>
      <c r="H97" s="140">
        <v>115.80554848561975</v>
      </c>
      <c r="I97" s="140">
        <v>180.70755917536269</v>
      </c>
      <c r="J97" s="140">
        <v>104.35225248154747</v>
      </c>
      <c r="K97" s="140">
        <v>53.448714685670666</v>
      </c>
      <c r="L97" s="140">
        <v>50.903537795876815</v>
      </c>
    </row>
    <row r="98" spans="1:12" s="15" customFormat="1" ht="12.75">
      <c r="A98" s="138">
        <v>5</v>
      </c>
      <c r="B98" s="138">
        <v>3</v>
      </c>
      <c r="C98" s="139">
        <v>3</v>
      </c>
      <c r="D98" s="128">
        <v>382032</v>
      </c>
      <c r="E98" s="56" t="s">
        <v>89</v>
      </c>
      <c r="F98" s="140">
        <v>316.79617453676036</v>
      </c>
      <c r="G98" s="140">
        <v>468.22076110779045</v>
      </c>
      <c r="H98" s="140">
        <v>213.18987846184498</v>
      </c>
      <c r="I98" s="140">
        <v>364.6144650328751</v>
      </c>
      <c r="J98" s="140">
        <v>103.60629607491532</v>
      </c>
      <c r="K98" s="140">
        <v>33.871289101414625</v>
      </c>
      <c r="L98" s="140">
        <v>69.735006973500703</v>
      </c>
    </row>
    <row r="99" spans="1:12" s="15" customFormat="1" ht="12.75">
      <c r="A99" s="138">
        <v>5</v>
      </c>
      <c r="B99" s="138">
        <v>3</v>
      </c>
      <c r="C99" s="139">
        <v>3</v>
      </c>
      <c r="D99" s="128">
        <v>158024</v>
      </c>
      <c r="E99" s="56" t="s">
        <v>35</v>
      </c>
      <c r="F99" s="140">
        <v>257.67336112163696</v>
      </c>
      <c r="G99" s="140">
        <v>343.56448149551596</v>
      </c>
      <c r="H99" s="140">
        <v>127.57357584943792</v>
      </c>
      <c r="I99" s="140">
        <v>213.46469622331693</v>
      </c>
      <c r="J99" s="140">
        <v>130.09978527219906</v>
      </c>
      <c r="K99" s="140">
        <v>55.576607300745231</v>
      </c>
      <c r="L99" s="140">
        <v>74.523177971453833</v>
      </c>
    </row>
    <row r="100" spans="1:12" s="15" customFormat="1" ht="12.75">
      <c r="A100" s="138">
        <v>5</v>
      </c>
      <c r="B100" s="138">
        <v>3</v>
      </c>
      <c r="C100" s="139">
        <v>3</v>
      </c>
      <c r="D100" s="128">
        <v>166016</v>
      </c>
      <c r="E100" s="56" t="s">
        <v>255</v>
      </c>
      <c r="F100" s="140">
        <v>557.06186837564701</v>
      </c>
      <c r="G100" s="140">
        <v>565.68893270889816</v>
      </c>
      <c r="H100" s="140">
        <v>332.75819571111657</v>
      </c>
      <c r="I100" s="140">
        <v>341.38526004436773</v>
      </c>
      <c r="J100" s="140">
        <v>224.30367266453044</v>
      </c>
      <c r="K100" s="140">
        <v>120.77890066551639</v>
      </c>
      <c r="L100" s="140">
        <v>103.52477199901405</v>
      </c>
    </row>
    <row r="101" spans="1:12" s="15" customFormat="1" ht="12.75">
      <c r="A101" s="138">
        <v>5</v>
      </c>
      <c r="B101" s="138">
        <v>3</v>
      </c>
      <c r="C101" s="139">
        <v>3</v>
      </c>
      <c r="D101" s="128">
        <v>978028</v>
      </c>
      <c r="E101" s="56" t="s">
        <v>163</v>
      </c>
      <c r="F101" s="140">
        <v>735.22514071294563</v>
      </c>
      <c r="G101" s="140">
        <v>892.3545966228894</v>
      </c>
      <c r="H101" s="140">
        <v>433.86491557223269</v>
      </c>
      <c r="I101" s="140">
        <v>590.99437148217635</v>
      </c>
      <c r="J101" s="140">
        <v>301.36022514071294</v>
      </c>
      <c r="K101" s="140">
        <v>68.011257035647276</v>
      </c>
      <c r="L101" s="140">
        <v>233.34896810506567</v>
      </c>
    </row>
    <row r="102" spans="1:12" s="15" customFormat="1" ht="12.75">
      <c r="A102" s="138">
        <v>5</v>
      </c>
      <c r="B102" s="138">
        <v>3</v>
      </c>
      <c r="C102" s="139">
        <v>3</v>
      </c>
      <c r="D102" s="128">
        <v>974040</v>
      </c>
      <c r="E102" s="56" t="s">
        <v>158</v>
      </c>
      <c r="F102" s="140">
        <v>410.21347844286316</v>
      </c>
      <c r="G102" s="140">
        <v>504.39514441188783</v>
      </c>
      <c r="H102" s="140">
        <v>194.6421096693177</v>
      </c>
      <c r="I102" s="140">
        <v>288.8237756383424</v>
      </c>
      <c r="J102" s="140">
        <v>215.5713687735454</v>
      </c>
      <c r="K102" s="140">
        <v>96.274591879447485</v>
      </c>
      <c r="L102" s="140">
        <v>119.29677689409795</v>
      </c>
    </row>
    <row r="103" spans="1:12" s="15" customFormat="1" ht="12.75">
      <c r="A103" s="138">
        <v>5</v>
      </c>
      <c r="B103" s="138">
        <v>3</v>
      </c>
      <c r="C103" s="139">
        <v>3</v>
      </c>
      <c r="D103" s="128">
        <v>170044</v>
      </c>
      <c r="E103" s="56" t="s">
        <v>52</v>
      </c>
      <c r="F103" s="140">
        <v>759.74421437271621</v>
      </c>
      <c r="G103" s="140">
        <v>776.49208282582219</v>
      </c>
      <c r="H103" s="140">
        <v>408.03897685749087</v>
      </c>
      <c r="I103" s="140">
        <v>424.78684531059685</v>
      </c>
      <c r="J103" s="140">
        <v>351.70523751522541</v>
      </c>
      <c r="K103" s="140">
        <v>169.00121802679664</v>
      </c>
      <c r="L103" s="140">
        <v>182.70401948842874</v>
      </c>
    </row>
    <row r="104" spans="1:12" s="15" customFormat="1" ht="12.75">
      <c r="A104" s="138">
        <v>5</v>
      </c>
      <c r="B104" s="138">
        <v>3</v>
      </c>
      <c r="C104" s="139">
        <v>3</v>
      </c>
      <c r="D104" s="128">
        <v>562036</v>
      </c>
      <c r="E104" s="56" t="s">
        <v>113</v>
      </c>
      <c r="F104" s="140">
        <v>491.23482951261803</v>
      </c>
      <c r="G104" s="140">
        <v>552.8799845887113</v>
      </c>
      <c r="H104" s="140">
        <v>221.53727605471008</v>
      </c>
      <c r="I104" s="140">
        <v>283.18243113080331</v>
      </c>
      <c r="J104" s="140">
        <v>269.69755345790793</v>
      </c>
      <c r="K104" s="140">
        <v>94.39414371026777</v>
      </c>
      <c r="L104" s="140">
        <v>175.30340974764013</v>
      </c>
    </row>
    <row r="105" spans="1:12" s="15" customFormat="1" ht="12.75">
      <c r="A105" s="138">
        <v>5</v>
      </c>
      <c r="B105" s="138">
        <v>3</v>
      </c>
      <c r="C105" s="139">
        <v>3</v>
      </c>
      <c r="D105" s="128">
        <v>978040</v>
      </c>
      <c r="E105" s="56" t="s">
        <v>166</v>
      </c>
      <c r="F105" s="140">
        <v>576.234788833214</v>
      </c>
      <c r="G105" s="140">
        <v>642.44810307802436</v>
      </c>
      <c r="H105" s="140">
        <v>334.64566929133861</v>
      </c>
      <c r="I105" s="140">
        <v>400.85898353614891</v>
      </c>
      <c r="J105" s="140">
        <v>241.58911954187542</v>
      </c>
      <c r="K105" s="140">
        <v>96.635647816750179</v>
      </c>
      <c r="L105" s="140">
        <v>144.95347172512527</v>
      </c>
    </row>
    <row r="106" spans="1:12" s="15" customFormat="1" ht="12.75">
      <c r="A106" s="138">
        <v>5</v>
      </c>
      <c r="B106" s="138">
        <v>3</v>
      </c>
      <c r="C106" s="139">
        <v>3</v>
      </c>
      <c r="D106" s="128">
        <v>158036</v>
      </c>
      <c r="E106" s="56" t="s">
        <v>39</v>
      </c>
      <c r="F106" s="140">
        <v>384.61538461538464</v>
      </c>
      <c r="G106" s="140">
        <v>407.53948038716248</v>
      </c>
      <c r="H106" s="140">
        <v>231.78807947019868</v>
      </c>
      <c r="I106" s="140">
        <v>254.71217524197658</v>
      </c>
      <c r="J106" s="140">
        <v>152.82730514518593</v>
      </c>
      <c r="K106" s="140">
        <v>89.149261334691801</v>
      </c>
      <c r="L106" s="140">
        <v>63.678043810494145</v>
      </c>
    </row>
    <row r="107" spans="1:12" s="15" customFormat="1" ht="12.75">
      <c r="A107" s="138">
        <v>5</v>
      </c>
      <c r="B107" s="138">
        <v>3</v>
      </c>
      <c r="C107" s="139">
        <v>3</v>
      </c>
      <c r="D107" s="128">
        <v>334036</v>
      </c>
      <c r="E107" s="56" t="s">
        <v>61</v>
      </c>
      <c r="F107" s="140">
        <v>438.43766166580446</v>
      </c>
      <c r="G107" s="140">
        <v>514.74392136575273</v>
      </c>
      <c r="H107" s="140">
        <v>192.70563890325917</v>
      </c>
      <c r="I107" s="140">
        <v>269.01189860320744</v>
      </c>
      <c r="J107" s="140">
        <v>245.73202276254526</v>
      </c>
      <c r="K107" s="140">
        <v>122.86601138127263</v>
      </c>
      <c r="L107" s="140">
        <v>122.86601138127263</v>
      </c>
    </row>
    <row r="108" spans="1:12" s="15" customFormat="1" ht="12.75">
      <c r="A108" s="131"/>
      <c r="B108" s="131"/>
      <c r="C108" s="131"/>
      <c r="D108" s="141"/>
      <c r="E108" s="135" t="s">
        <v>212</v>
      </c>
      <c r="F108" s="272">
        <v>388.85503060494449</v>
      </c>
      <c r="G108" s="272">
        <v>459.25081922326154</v>
      </c>
      <c r="H108" s="272">
        <v>205.35785261930627</v>
      </c>
      <c r="I108" s="272">
        <v>275.7536412376233</v>
      </c>
      <c r="J108" s="272">
        <v>183.49717798563822</v>
      </c>
      <c r="K108" s="272">
        <v>84.925408728371181</v>
      </c>
      <c r="L108" s="272">
        <v>98.571769257267022</v>
      </c>
    </row>
    <row r="109" spans="1:12" s="15" customFormat="1" ht="12.75">
      <c r="A109" s="138">
        <v>6</v>
      </c>
      <c r="B109" s="138">
        <v>4</v>
      </c>
      <c r="C109" s="139">
        <v>3</v>
      </c>
      <c r="D109" s="128">
        <v>554004</v>
      </c>
      <c r="E109" s="56" t="s">
        <v>98</v>
      </c>
      <c r="F109" s="140">
        <v>313.22892369210263</v>
      </c>
      <c r="G109" s="140">
        <v>265.46706653337776</v>
      </c>
      <c r="H109" s="140">
        <v>223.25891369543487</v>
      </c>
      <c r="I109" s="140">
        <v>175.49705653670998</v>
      </c>
      <c r="J109" s="140">
        <v>89.970009996667784</v>
      </c>
      <c r="K109" s="140">
        <v>63.312229256914357</v>
      </c>
      <c r="L109" s="140">
        <v>26.657780739753417</v>
      </c>
    </row>
    <row r="110" spans="1:12" s="15" customFormat="1" ht="12.75">
      <c r="A110" s="138">
        <v>6</v>
      </c>
      <c r="B110" s="138">
        <v>4</v>
      </c>
      <c r="C110" s="139">
        <v>3</v>
      </c>
      <c r="D110" s="128">
        <v>382008</v>
      </c>
      <c r="E110" s="56" t="s">
        <v>84</v>
      </c>
      <c r="F110" s="140">
        <v>226.99635184434536</v>
      </c>
      <c r="G110" s="140">
        <v>265.50466153222538</v>
      </c>
      <c r="H110" s="140">
        <v>125.65869477097689</v>
      </c>
      <c r="I110" s="140">
        <v>164.16700445885692</v>
      </c>
      <c r="J110" s="140">
        <v>101.33765707336846</v>
      </c>
      <c r="K110" s="140">
        <v>30.401297122010536</v>
      </c>
      <c r="L110" s="140">
        <v>70.936359951357929</v>
      </c>
    </row>
    <row r="111" spans="1:12" s="15" customFormat="1" ht="12.75">
      <c r="A111" s="138">
        <v>6</v>
      </c>
      <c r="B111" s="138">
        <v>4</v>
      </c>
      <c r="C111" s="143">
        <v>3</v>
      </c>
      <c r="D111" s="128">
        <v>554012</v>
      </c>
      <c r="E111" s="56" t="s">
        <v>100</v>
      </c>
      <c r="F111" s="140">
        <v>403.38535941965267</v>
      </c>
      <c r="G111" s="140">
        <v>563.860189052539</v>
      </c>
      <c r="H111" s="140">
        <v>247.30710046163992</v>
      </c>
      <c r="I111" s="140">
        <v>407.78193009452622</v>
      </c>
      <c r="J111" s="140">
        <v>156.07825895801275</v>
      </c>
      <c r="K111" s="140">
        <v>71.444273466695975</v>
      </c>
      <c r="L111" s="140">
        <v>84.633985491316778</v>
      </c>
    </row>
    <row r="112" spans="1:12" s="15" customFormat="1" ht="12.75">
      <c r="A112" s="138">
        <v>6</v>
      </c>
      <c r="B112" s="138">
        <v>4</v>
      </c>
      <c r="C112" s="139">
        <v>3</v>
      </c>
      <c r="D112" s="128">
        <v>382012</v>
      </c>
      <c r="E112" s="56" t="s">
        <v>85</v>
      </c>
      <c r="F112" s="140">
        <v>282.1316614420063</v>
      </c>
      <c r="G112" s="140">
        <v>362.01840428759226</v>
      </c>
      <c r="H112" s="140">
        <v>179.99797755081406</v>
      </c>
      <c r="I112" s="140">
        <v>259.88472039640004</v>
      </c>
      <c r="J112" s="140">
        <v>102.13368389119223</v>
      </c>
      <c r="K112" s="140">
        <v>37.41530994033775</v>
      </c>
      <c r="L112" s="140">
        <v>64.718373950854485</v>
      </c>
    </row>
    <row r="113" spans="1:12" s="15" customFormat="1" ht="12.75">
      <c r="A113" s="138">
        <v>6</v>
      </c>
      <c r="B113" s="138">
        <v>4</v>
      </c>
      <c r="C113" s="139">
        <v>3</v>
      </c>
      <c r="D113" s="128">
        <v>758004</v>
      </c>
      <c r="E113" s="56" t="s">
        <v>122</v>
      </c>
      <c r="F113" s="140">
        <v>185.6530814017357</v>
      </c>
      <c r="G113" s="140">
        <v>221.90486652751841</v>
      </c>
      <c r="H113" s="140">
        <v>83.488959683620777</v>
      </c>
      <c r="I113" s="140">
        <v>119.74074480940349</v>
      </c>
      <c r="J113" s="140">
        <v>102.16412171811491</v>
      </c>
      <c r="K113" s="140">
        <v>52.729869273865759</v>
      </c>
      <c r="L113" s="140">
        <v>49.434252444249147</v>
      </c>
    </row>
    <row r="114" spans="1:12" s="15" customFormat="1" ht="12.75">
      <c r="A114" s="138">
        <v>6</v>
      </c>
      <c r="B114" s="138">
        <v>4</v>
      </c>
      <c r="C114" s="139">
        <v>3</v>
      </c>
      <c r="D114" s="128">
        <v>558012</v>
      </c>
      <c r="E114" s="56" t="s">
        <v>102</v>
      </c>
      <c r="F114" s="140">
        <v>367.78523489932888</v>
      </c>
      <c r="G114" s="140">
        <v>554.36241610738261</v>
      </c>
      <c r="H114" s="140">
        <v>193.28859060402684</v>
      </c>
      <c r="I114" s="140">
        <v>379.86577181208054</v>
      </c>
      <c r="J114" s="140">
        <v>174.49664429530199</v>
      </c>
      <c r="K114" s="140">
        <v>85.906040268456366</v>
      </c>
      <c r="L114" s="140">
        <v>88.590604026845625</v>
      </c>
    </row>
    <row r="115" spans="1:12" s="15" customFormat="1" ht="12.75">
      <c r="A115" s="138">
        <v>6</v>
      </c>
      <c r="B115" s="138">
        <v>4</v>
      </c>
      <c r="C115" s="139">
        <v>3</v>
      </c>
      <c r="D115" s="128">
        <v>558016</v>
      </c>
      <c r="E115" s="56" t="s">
        <v>103</v>
      </c>
      <c r="F115" s="140">
        <v>404.5753018428299</v>
      </c>
      <c r="G115" s="140">
        <v>529.54882440160986</v>
      </c>
      <c r="H115" s="140">
        <v>188.51938148697309</v>
      </c>
      <c r="I115" s="140">
        <v>313.49290404575299</v>
      </c>
      <c r="J115" s="140">
        <v>216.05592035585684</v>
      </c>
      <c r="K115" s="140">
        <v>110.14615547553487</v>
      </c>
      <c r="L115" s="140">
        <v>105.90976488032196</v>
      </c>
    </row>
    <row r="116" spans="1:12" s="15" customFormat="1" ht="12.75">
      <c r="A116" s="138">
        <v>6</v>
      </c>
      <c r="B116" s="138">
        <v>4</v>
      </c>
      <c r="C116" s="139">
        <v>3</v>
      </c>
      <c r="D116" s="128">
        <v>566008</v>
      </c>
      <c r="E116" s="56" t="s">
        <v>114</v>
      </c>
      <c r="F116" s="140">
        <v>298.04450438300745</v>
      </c>
      <c r="G116" s="140">
        <v>322.3196223870533</v>
      </c>
      <c r="H116" s="140">
        <v>130.81591368846932</v>
      </c>
      <c r="I116" s="140">
        <v>155.09103169251517</v>
      </c>
      <c r="J116" s="140">
        <v>167.2285906945381</v>
      </c>
      <c r="K116" s="140">
        <v>64.73364801078894</v>
      </c>
      <c r="L116" s="140">
        <v>102.49494268374916</v>
      </c>
    </row>
    <row r="117" spans="1:12" s="15" customFormat="1" ht="12.75">
      <c r="A117" s="138">
        <v>6</v>
      </c>
      <c r="B117" s="138">
        <v>4</v>
      </c>
      <c r="C117" s="139">
        <v>3</v>
      </c>
      <c r="D117" s="128">
        <v>370004</v>
      </c>
      <c r="E117" s="56" t="s">
        <v>71</v>
      </c>
      <c r="F117" s="140">
        <v>407.77843252799062</v>
      </c>
      <c r="G117" s="140">
        <v>584.56098998232176</v>
      </c>
      <c r="H117" s="140">
        <v>164.99705362404242</v>
      </c>
      <c r="I117" s="140">
        <v>341.77961107837359</v>
      </c>
      <c r="J117" s="140">
        <v>242.78137890394819</v>
      </c>
      <c r="K117" s="140">
        <v>117.85503830288748</v>
      </c>
      <c r="L117" s="140">
        <v>124.9263406010607</v>
      </c>
    </row>
    <row r="118" spans="1:12" s="15" customFormat="1" ht="12.75">
      <c r="A118" s="138">
        <v>6</v>
      </c>
      <c r="B118" s="138">
        <v>4</v>
      </c>
      <c r="C118" s="139">
        <v>3</v>
      </c>
      <c r="D118" s="128">
        <v>562016</v>
      </c>
      <c r="E118" s="56" t="s">
        <v>108</v>
      </c>
      <c r="F118" s="140">
        <v>355.92990082869176</v>
      </c>
      <c r="G118" s="140">
        <v>531.17782909930713</v>
      </c>
      <c r="H118" s="140">
        <v>186.11601684553727</v>
      </c>
      <c r="I118" s="140">
        <v>361.36394511615265</v>
      </c>
      <c r="J118" s="140">
        <v>169.81388398315445</v>
      </c>
      <c r="K118" s="140">
        <v>96.454286102431723</v>
      </c>
      <c r="L118" s="140">
        <v>73.359597880722731</v>
      </c>
    </row>
    <row r="119" spans="1:12" s="15" customFormat="1" ht="12.75">
      <c r="A119" s="138">
        <v>6</v>
      </c>
      <c r="B119" s="138">
        <v>4</v>
      </c>
      <c r="C119" s="139">
        <v>3</v>
      </c>
      <c r="D119" s="128">
        <v>382020</v>
      </c>
      <c r="E119" s="56" t="s">
        <v>86</v>
      </c>
      <c r="F119" s="140">
        <v>280.49951969260326</v>
      </c>
      <c r="G119" s="140">
        <v>355.42747358309322</v>
      </c>
      <c r="H119" s="140">
        <v>147.93467819404418</v>
      </c>
      <c r="I119" s="140">
        <v>222.86263208453411</v>
      </c>
      <c r="J119" s="140">
        <v>132.56484149855908</v>
      </c>
      <c r="K119" s="140">
        <v>70.124879923150814</v>
      </c>
      <c r="L119" s="140">
        <v>62.439961575408255</v>
      </c>
    </row>
    <row r="120" spans="1:12" s="15" customFormat="1" ht="12.75">
      <c r="A120" s="138">
        <v>6</v>
      </c>
      <c r="B120" s="138">
        <v>4</v>
      </c>
      <c r="C120" s="139">
        <v>3</v>
      </c>
      <c r="D120" s="128">
        <v>954020</v>
      </c>
      <c r="E120" s="56" t="s">
        <v>141</v>
      </c>
      <c r="F120" s="140">
        <v>227.67518340500885</v>
      </c>
      <c r="G120" s="140">
        <v>285.85884138628887</v>
      </c>
      <c r="H120" s="140">
        <v>86.010624841892223</v>
      </c>
      <c r="I120" s="140">
        <v>144.19428282317227</v>
      </c>
      <c r="J120" s="140">
        <v>141.66455856311663</v>
      </c>
      <c r="K120" s="140">
        <v>70.832279281558314</v>
      </c>
      <c r="L120" s="140">
        <v>70.832279281558314</v>
      </c>
    </row>
    <row r="121" spans="1:12" s="15" customFormat="1" ht="12.75">
      <c r="A121" s="138">
        <v>6</v>
      </c>
      <c r="B121" s="138">
        <v>4</v>
      </c>
      <c r="C121" s="139">
        <v>3</v>
      </c>
      <c r="D121" s="128">
        <v>162016</v>
      </c>
      <c r="E121" s="56" t="s">
        <v>42</v>
      </c>
      <c r="F121" s="140">
        <v>255.43542829986933</v>
      </c>
      <c r="G121" s="140">
        <v>370.67838897469409</v>
      </c>
      <c r="H121" s="140">
        <v>152.0731852203873</v>
      </c>
      <c r="I121" s="140">
        <v>267.31614589521206</v>
      </c>
      <c r="J121" s="140">
        <v>103.362243079482</v>
      </c>
      <c r="K121" s="140">
        <v>27.325650469288348</v>
      </c>
      <c r="L121" s="140">
        <v>76.036592610193651</v>
      </c>
    </row>
    <row r="122" spans="1:12" s="15" customFormat="1" ht="12.75">
      <c r="A122" s="138">
        <v>6</v>
      </c>
      <c r="B122" s="138">
        <v>4</v>
      </c>
      <c r="C122" s="139">
        <v>3</v>
      </c>
      <c r="D122" s="128">
        <v>154032</v>
      </c>
      <c r="E122" s="56" t="s">
        <v>28</v>
      </c>
      <c r="F122" s="140">
        <v>492.53475201647501</v>
      </c>
      <c r="G122" s="140">
        <v>466.79251759052687</v>
      </c>
      <c r="H122" s="140">
        <v>266.00308906813109</v>
      </c>
      <c r="I122" s="140">
        <v>240.26085464218295</v>
      </c>
      <c r="J122" s="140">
        <v>226.53166294834392</v>
      </c>
      <c r="K122" s="140">
        <v>120.13042732109147</v>
      </c>
      <c r="L122" s="140">
        <v>106.40123562725245</v>
      </c>
    </row>
    <row r="123" spans="1:12" s="15" customFormat="1" ht="12.75">
      <c r="A123" s="138">
        <v>6</v>
      </c>
      <c r="B123" s="138">
        <v>4</v>
      </c>
      <c r="C123" s="139">
        <v>3</v>
      </c>
      <c r="D123" s="128">
        <v>382024</v>
      </c>
      <c r="E123" s="56" t="s">
        <v>87</v>
      </c>
      <c r="F123" s="140">
        <v>114.19249592169658</v>
      </c>
      <c r="G123" s="140">
        <v>122.34910277324633</v>
      </c>
      <c r="H123" s="140">
        <v>37.287345607084596</v>
      </c>
      <c r="I123" s="140">
        <v>45.44395245863435</v>
      </c>
      <c r="J123" s="140">
        <v>76.905150314611973</v>
      </c>
      <c r="K123" s="140">
        <v>34.956886506641801</v>
      </c>
      <c r="L123" s="140">
        <v>41.948263807970164</v>
      </c>
    </row>
    <row r="124" spans="1:12" s="15" customFormat="1" ht="12.75">
      <c r="A124" s="138">
        <v>6</v>
      </c>
      <c r="B124" s="138">
        <v>4</v>
      </c>
      <c r="C124" s="139">
        <v>3</v>
      </c>
      <c r="D124" s="128">
        <v>378016</v>
      </c>
      <c r="E124" s="56" t="s">
        <v>80</v>
      </c>
      <c r="F124" s="140">
        <v>400.37071362372569</v>
      </c>
      <c r="G124" s="140">
        <v>405.93141797961079</v>
      </c>
      <c r="H124" s="140">
        <v>250.23169601482854</v>
      </c>
      <c r="I124" s="140">
        <v>255.79240037071364</v>
      </c>
      <c r="J124" s="140">
        <v>150.13901760889712</v>
      </c>
      <c r="K124" s="140">
        <v>31.510658016682111</v>
      </c>
      <c r="L124" s="140">
        <v>118.62835959221501</v>
      </c>
    </row>
    <row r="125" spans="1:12" s="15" customFormat="1" ht="12.75">
      <c r="A125" s="138">
        <v>6</v>
      </c>
      <c r="B125" s="138">
        <v>4</v>
      </c>
      <c r="C125" s="139">
        <v>3</v>
      </c>
      <c r="D125" s="128">
        <v>382028</v>
      </c>
      <c r="E125" s="56" t="s">
        <v>88</v>
      </c>
      <c r="F125" s="140">
        <v>365.18563603164944</v>
      </c>
      <c r="G125" s="140">
        <v>359.09920876445523</v>
      </c>
      <c r="H125" s="140">
        <v>214.54656116859402</v>
      </c>
      <c r="I125" s="140">
        <v>208.46013390139987</v>
      </c>
      <c r="J125" s="140">
        <v>150.63907486305538</v>
      </c>
      <c r="K125" s="140">
        <v>65.429093122337179</v>
      </c>
      <c r="L125" s="140">
        <v>85.209981740718192</v>
      </c>
    </row>
    <row r="126" spans="1:12" s="15" customFormat="1" ht="12.75">
      <c r="A126" s="138">
        <v>6</v>
      </c>
      <c r="B126" s="138">
        <v>4</v>
      </c>
      <c r="C126" s="139">
        <v>3</v>
      </c>
      <c r="D126" s="128">
        <v>382044</v>
      </c>
      <c r="E126" s="56" t="s">
        <v>90</v>
      </c>
      <c r="F126" s="140">
        <v>198.24860131354902</v>
      </c>
      <c r="G126" s="140">
        <v>268.79104840671368</v>
      </c>
      <c r="H126" s="140">
        <v>128.92240330819752</v>
      </c>
      <c r="I126" s="140">
        <v>199.46485040136221</v>
      </c>
      <c r="J126" s="140">
        <v>69.3261980053515</v>
      </c>
      <c r="K126" s="140">
        <v>23.108732668450497</v>
      </c>
      <c r="L126" s="140">
        <v>46.217465336900993</v>
      </c>
    </row>
    <row r="127" spans="1:12" s="15" customFormat="1" ht="12.75">
      <c r="A127" s="138">
        <v>6</v>
      </c>
      <c r="B127" s="138">
        <v>4</v>
      </c>
      <c r="C127" s="139">
        <v>3</v>
      </c>
      <c r="D127" s="128">
        <v>570028</v>
      </c>
      <c r="E127" s="56" t="s">
        <v>120</v>
      </c>
      <c r="F127" s="140">
        <v>530.82479422140091</v>
      </c>
      <c r="G127" s="140">
        <v>604.73710734083659</v>
      </c>
      <c r="H127" s="140">
        <v>389.7194691752058</v>
      </c>
      <c r="I127" s="140">
        <v>463.63178229464131</v>
      </c>
      <c r="J127" s="140">
        <v>141.10532504619519</v>
      </c>
      <c r="K127" s="140">
        <v>57.114060137745668</v>
      </c>
      <c r="L127" s="140">
        <v>83.991264908449509</v>
      </c>
    </row>
    <row r="128" spans="1:12" s="15" customFormat="1" ht="12.75">
      <c r="A128" s="138">
        <v>6</v>
      </c>
      <c r="B128" s="138">
        <v>4</v>
      </c>
      <c r="C128" s="139">
        <v>3</v>
      </c>
      <c r="D128" s="128">
        <v>378024</v>
      </c>
      <c r="E128" s="56" t="s">
        <v>81</v>
      </c>
      <c r="F128" s="140">
        <v>457.66590389016017</v>
      </c>
      <c r="G128" s="140">
        <v>654.81429325822921</v>
      </c>
      <c r="H128" s="140">
        <v>274.5995423340961</v>
      </c>
      <c r="I128" s="140">
        <v>471.74793170216515</v>
      </c>
      <c r="J128" s="140">
        <v>183.06636155606407</v>
      </c>
      <c r="K128" s="140">
        <v>86.25242034853018</v>
      </c>
      <c r="L128" s="140">
        <v>96.813941207533887</v>
      </c>
    </row>
    <row r="129" spans="1:12" s="15" customFormat="1" ht="12.75">
      <c r="A129" s="138">
        <v>6</v>
      </c>
      <c r="B129" s="138">
        <v>4</v>
      </c>
      <c r="C129" s="139">
        <v>3</v>
      </c>
      <c r="D129" s="128">
        <v>962052</v>
      </c>
      <c r="E129" s="56" t="s">
        <v>154</v>
      </c>
      <c r="F129" s="140">
        <v>343.43434343434342</v>
      </c>
      <c r="G129" s="140">
        <v>519.19191919191917</v>
      </c>
      <c r="H129" s="140">
        <v>103.03030303030303</v>
      </c>
      <c r="I129" s="140">
        <v>278.78787878787875</v>
      </c>
      <c r="J129" s="140">
        <v>240.40404040404039</v>
      </c>
      <c r="K129" s="140">
        <v>80.808080808080803</v>
      </c>
      <c r="L129" s="140">
        <v>159.59595959595958</v>
      </c>
    </row>
    <row r="130" spans="1:12" s="15" customFormat="1" ht="12.75">
      <c r="A130" s="138">
        <v>6</v>
      </c>
      <c r="B130" s="138">
        <v>4</v>
      </c>
      <c r="C130" s="139">
        <v>3</v>
      </c>
      <c r="D130" s="128">
        <v>770032</v>
      </c>
      <c r="E130" s="56" t="s">
        <v>131</v>
      </c>
      <c r="F130" s="140">
        <v>400.65190818959667</v>
      </c>
      <c r="G130" s="140">
        <v>510.66141518402821</v>
      </c>
      <c r="H130" s="140">
        <v>181.99103626239304</v>
      </c>
      <c r="I130" s="140">
        <v>292.00054325682464</v>
      </c>
      <c r="J130" s="140">
        <v>218.6608719272036</v>
      </c>
      <c r="K130" s="140">
        <v>107.29322287111232</v>
      </c>
      <c r="L130" s="140">
        <v>111.36764905609127</v>
      </c>
    </row>
    <row r="131" spans="1:12" s="15" customFormat="1" ht="12.75">
      <c r="A131" s="138">
        <v>6</v>
      </c>
      <c r="B131" s="138">
        <v>4</v>
      </c>
      <c r="C131" s="139">
        <v>3</v>
      </c>
      <c r="D131" s="128">
        <v>374036</v>
      </c>
      <c r="E131" s="56" t="s">
        <v>76</v>
      </c>
      <c r="F131" s="140">
        <v>393.88875626641203</v>
      </c>
      <c r="G131" s="140">
        <v>527.57221293864882</v>
      </c>
      <c r="H131" s="140">
        <v>205.29959417522085</v>
      </c>
      <c r="I131" s="140">
        <v>338.9830508474576</v>
      </c>
      <c r="J131" s="140">
        <v>188.58916209119121</v>
      </c>
      <c r="K131" s="140">
        <v>100.2625925041776</v>
      </c>
      <c r="L131" s="140">
        <v>88.326569587013608</v>
      </c>
    </row>
    <row r="132" spans="1:12" s="15" customFormat="1" ht="12.75">
      <c r="A132" s="138">
        <v>6</v>
      </c>
      <c r="B132" s="138">
        <v>4</v>
      </c>
      <c r="C132" s="139">
        <v>3</v>
      </c>
      <c r="D132" s="128">
        <v>754028</v>
      </c>
      <c r="E132" s="56" t="s">
        <v>269</v>
      </c>
      <c r="F132" s="140">
        <v>251.84152896675295</v>
      </c>
      <c r="G132" s="140">
        <v>363.32868803503879</v>
      </c>
      <c r="H132" s="140">
        <v>127.41389607804101</v>
      </c>
      <c r="I132" s="140">
        <v>238.90105514632688</v>
      </c>
      <c r="J132" s="140">
        <v>124.42763288871194</v>
      </c>
      <c r="K132" s="140">
        <v>61.716105912801119</v>
      </c>
      <c r="L132" s="140">
        <v>62.711526975910807</v>
      </c>
    </row>
    <row r="133" spans="1:12" s="15" customFormat="1" ht="12.75">
      <c r="A133" s="138">
        <v>6</v>
      </c>
      <c r="B133" s="138">
        <v>4</v>
      </c>
      <c r="C133" s="139">
        <v>3</v>
      </c>
      <c r="D133" s="128">
        <v>382048</v>
      </c>
      <c r="E133" s="56" t="s">
        <v>91</v>
      </c>
      <c r="F133" s="140">
        <v>280.74624162289444</v>
      </c>
      <c r="G133" s="140">
        <v>242.70965404817969</v>
      </c>
      <c r="H133" s="140">
        <v>197.4280021735193</v>
      </c>
      <c r="I133" s="140">
        <v>159.39141459880457</v>
      </c>
      <c r="J133" s="140">
        <v>83.318239449375099</v>
      </c>
      <c r="K133" s="140">
        <v>39.847853649701143</v>
      </c>
      <c r="L133" s="140">
        <v>43.47038579967397</v>
      </c>
    </row>
    <row r="134" spans="1:12" s="15" customFormat="1" ht="12.75">
      <c r="A134" s="138">
        <v>6</v>
      </c>
      <c r="B134" s="138">
        <v>4</v>
      </c>
      <c r="C134" s="139">
        <v>3</v>
      </c>
      <c r="D134" s="128">
        <v>170032</v>
      </c>
      <c r="E134" s="56" t="s">
        <v>51</v>
      </c>
      <c r="F134" s="140">
        <v>461.59029649595686</v>
      </c>
      <c r="G134" s="140">
        <v>436.32075471698113</v>
      </c>
      <c r="H134" s="140">
        <v>289.75741239892182</v>
      </c>
      <c r="I134" s="140">
        <v>264.48787061994608</v>
      </c>
      <c r="J134" s="140">
        <v>171.83288409703505</v>
      </c>
      <c r="K134" s="140">
        <v>94.339622641509436</v>
      </c>
      <c r="L134" s="140">
        <v>77.493261455525598</v>
      </c>
    </row>
    <row r="135" spans="1:12" s="15" customFormat="1" ht="12.75">
      <c r="A135" s="138">
        <v>6</v>
      </c>
      <c r="B135" s="138">
        <v>4</v>
      </c>
      <c r="C135" s="139">
        <v>3</v>
      </c>
      <c r="D135" s="128">
        <v>378028</v>
      </c>
      <c r="E135" s="56" t="s">
        <v>82</v>
      </c>
      <c r="F135" s="140">
        <v>283.81742738589213</v>
      </c>
      <c r="G135" s="140">
        <v>406.63900414937763</v>
      </c>
      <c r="H135" s="140">
        <v>165.97510373443984</v>
      </c>
      <c r="I135" s="140">
        <v>288.79668049792531</v>
      </c>
      <c r="J135" s="140">
        <v>117.84232365145229</v>
      </c>
      <c r="K135" s="140">
        <v>31.535269709543567</v>
      </c>
      <c r="L135" s="140">
        <v>86.30705394190872</v>
      </c>
    </row>
    <row r="136" spans="1:12" s="15" customFormat="1" ht="12.75">
      <c r="A136" s="138">
        <v>6</v>
      </c>
      <c r="B136" s="138">
        <v>4</v>
      </c>
      <c r="C136" s="139">
        <v>3</v>
      </c>
      <c r="D136" s="128">
        <v>958040</v>
      </c>
      <c r="E136" s="56" t="s">
        <v>147</v>
      </c>
      <c r="F136" s="140">
        <v>238.47695390781561</v>
      </c>
      <c r="G136" s="140">
        <v>352.70541082164328</v>
      </c>
      <c r="H136" s="140">
        <v>118.23647294589179</v>
      </c>
      <c r="I136" s="140">
        <v>232.46492985971943</v>
      </c>
      <c r="J136" s="140">
        <v>120.24048096192385</v>
      </c>
      <c r="K136" s="140">
        <v>60.120240480961932</v>
      </c>
      <c r="L136" s="140">
        <v>60.120240480961925</v>
      </c>
    </row>
    <row r="137" spans="1:12" s="15" customFormat="1" ht="12.75">
      <c r="A137" s="138">
        <v>6</v>
      </c>
      <c r="B137" s="138">
        <v>4</v>
      </c>
      <c r="C137" s="139">
        <v>3</v>
      </c>
      <c r="D137" s="128">
        <v>954028</v>
      </c>
      <c r="E137" s="56" t="s">
        <v>143</v>
      </c>
      <c r="F137" s="140">
        <v>466.3923182441701</v>
      </c>
      <c r="G137" s="140">
        <v>473.25102880658437</v>
      </c>
      <c r="H137" s="140">
        <v>308.64197530864197</v>
      </c>
      <c r="I137" s="140">
        <v>315.50068587105619</v>
      </c>
      <c r="J137" s="140">
        <v>157.7503429355281</v>
      </c>
      <c r="K137" s="140">
        <v>96.021947873799732</v>
      </c>
      <c r="L137" s="140">
        <v>61.728395061728392</v>
      </c>
    </row>
    <row r="138" spans="1:12" s="15" customFormat="1" ht="12.75">
      <c r="A138" s="138">
        <v>6</v>
      </c>
      <c r="B138" s="138">
        <v>4</v>
      </c>
      <c r="C138" s="139">
        <v>3</v>
      </c>
      <c r="D138" s="128">
        <v>958044</v>
      </c>
      <c r="E138" s="56" t="s">
        <v>148</v>
      </c>
      <c r="F138" s="140">
        <v>176.40769779044902</v>
      </c>
      <c r="G138" s="140">
        <v>190.66286528866712</v>
      </c>
      <c r="H138" s="140">
        <v>71.275837491090527</v>
      </c>
      <c r="I138" s="140">
        <v>85.531004989308627</v>
      </c>
      <c r="J138" s="140">
        <v>105.13186029935851</v>
      </c>
      <c r="K138" s="140">
        <v>67.712045616536003</v>
      </c>
      <c r="L138" s="140">
        <v>37.419814682822526</v>
      </c>
    </row>
    <row r="139" spans="1:12" s="15" customFormat="1" ht="12.75">
      <c r="A139" s="138">
        <v>6</v>
      </c>
      <c r="B139" s="138">
        <v>4</v>
      </c>
      <c r="C139" s="139">
        <v>3</v>
      </c>
      <c r="D139" s="128">
        <v>754044</v>
      </c>
      <c r="E139" s="56" t="s">
        <v>220</v>
      </c>
      <c r="F139" s="140">
        <v>361.95883605393902</v>
      </c>
      <c r="G139" s="140">
        <v>413.41376863023424</v>
      </c>
      <c r="H139" s="140">
        <v>246.62881476224274</v>
      </c>
      <c r="I139" s="140">
        <v>298.08374733853793</v>
      </c>
      <c r="J139" s="140">
        <v>115.33002129169624</v>
      </c>
      <c r="K139" s="140">
        <v>58.552164655784246</v>
      </c>
      <c r="L139" s="140">
        <v>56.777856635911995</v>
      </c>
    </row>
    <row r="140" spans="1:12" s="15" customFormat="1" ht="12.75">
      <c r="A140" s="138">
        <v>6</v>
      </c>
      <c r="B140" s="138">
        <v>4</v>
      </c>
      <c r="C140" s="139">
        <v>3</v>
      </c>
      <c r="D140" s="128">
        <v>974044</v>
      </c>
      <c r="E140" s="56" t="s">
        <v>159</v>
      </c>
      <c r="F140" s="140">
        <v>717.937792927141</v>
      </c>
      <c r="G140" s="140">
        <v>675.33020877716228</v>
      </c>
      <c r="H140" s="140">
        <v>492.11759693225395</v>
      </c>
      <c r="I140" s="140">
        <v>449.51001278227523</v>
      </c>
      <c r="J140" s="140">
        <v>225.82019599488711</v>
      </c>
      <c r="K140" s="140">
        <v>97.997443544951011</v>
      </c>
      <c r="L140" s="140">
        <v>127.82275244993609</v>
      </c>
    </row>
    <row r="141" spans="1:12" s="15" customFormat="1" ht="12.75">
      <c r="A141" s="138">
        <v>6</v>
      </c>
      <c r="B141" s="138">
        <v>4</v>
      </c>
      <c r="C141" s="139">
        <v>3</v>
      </c>
      <c r="D141" s="128">
        <v>378032</v>
      </c>
      <c r="E141" s="56" t="s">
        <v>83</v>
      </c>
      <c r="F141" s="140">
        <v>386.40107832859064</v>
      </c>
      <c r="G141" s="140">
        <v>471.76875842444213</v>
      </c>
      <c r="H141" s="140">
        <v>205.18196794967798</v>
      </c>
      <c r="I141" s="140">
        <v>290.54964804552947</v>
      </c>
      <c r="J141" s="140">
        <v>181.21911037891269</v>
      </c>
      <c r="K141" s="140">
        <v>74.883929908641605</v>
      </c>
      <c r="L141" s="140">
        <v>106.33518047027108</v>
      </c>
    </row>
    <row r="142" spans="1:12" s="15" customFormat="1" ht="12.75">
      <c r="A142" s="138">
        <v>6</v>
      </c>
      <c r="B142" s="138">
        <v>4</v>
      </c>
      <c r="C142" s="139">
        <v>3</v>
      </c>
      <c r="D142" s="128">
        <v>954032</v>
      </c>
      <c r="E142" s="56" t="s">
        <v>144</v>
      </c>
      <c r="F142" s="140">
        <v>421.35922330097088</v>
      </c>
      <c r="G142" s="140">
        <v>541.747572815534</v>
      </c>
      <c r="H142" s="140">
        <v>234.95145631067959</v>
      </c>
      <c r="I142" s="140">
        <v>355.33980582524271</v>
      </c>
      <c r="J142" s="140">
        <v>186.40776699029126</v>
      </c>
      <c r="K142" s="140">
        <v>87.378640776699029</v>
      </c>
      <c r="L142" s="140">
        <v>99.029126213592221</v>
      </c>
    </row>
    <row r="143" spans="1:12" s="15" customFormat="1" ht="12.75">
      <c r="A143" s="138">
        <v>6</v>
      </c>
      <c r="B143" s="138">
        <v>4</v>
      </c>
      <c r="C143" s="139">
        <v>3</v>
      </c>
      <c r="D143" s="128">
        <v>374048</v>
      </c>
      <c r="E143" s="56" t="s">
        <v>77</v>
      </c>
      <c r="F143" s="140">
        <v>315.57788944723615</v>
      </c>
      <c r="G143" s="140">
        <v>353.7688442211055</v>
      </c>
      <c r="H143" s="140">
        <v>122.61306532663316</v>
      </c>
      <c r="I143" s="140">
        <v>160.80402010050253</v>
      </c>
      <c r="J143" s="140">
        <v>192.96482412060303</v>
      </c>
      <c r="K143" s="140">
        <v>94.472361809045211</v>
      </c>
      <c r="L143" s="140">
        <v>98.492462311557787</v>
      </c>
    </row>
    <row r="144" spans="1:12" s="15" customFormat="1" ht="12.75">
      <c r="A144" s="138">
        <v>6</v>
      </c>
      <c r="B144" s="138">
        <v>4</v>
      </c>
      <c r="C144" s="139">
        <v>3</v>
      </c>
      <c r="D144" s="128">
        <v>374052</v>
      </c>
      <c r="E144" s="56" t="s">
        <v>78</v>
      </c>
      <c r="F144" s="140">
        <v>497.95361527967259</v>
      </c>
      <c r="G144" s="140">
        <v>277.39881764438383</v>
      </c>
      <c r="H144" s="140">
        <v>393.36061846293768</v>
      </c>
      <c r="I144" s="140">
        <v>172.80582082764894</v>
      </c>
      <c r="J144" s="140">
        <v>104.59299681673488</v>
      </c>
      <c r="K144" s="140">
        <v>38.65393360618463</v>
      </c>
      <c r="L144" s="140">
        <v>65.939063210550245</v>
      </c>
    </row>
    <row r="145" spans="1:12" s="15" customFormat="1" ht="12.75">
      <c r="A145" s="131"/>
      <c r="B145" s="131"/>
      <c r="C145" s="131"/>
      <c r="D145" s="141"/>
      <c r="E145" s="135" t="s">
        <v>213</v>
      </c>
      <c r="F145" s="272">
        <v>337.90045009266612</v>
      </c>
      <c r="G145" s="272">
        <v>407.52415938575592</v>
      </c>
      <c r="H145" s="272">
        <v>189.75873709293091</v>
      </c>
      <c r="I145" s="272">
        <v>259.38244638602066</v>
      </c>
      <c r="J145" s="272">
        <v>148.14171299973523</v>
      </c>
      <c r="K145" s="272">
        <v>68.796333068572949</v>
      </c>
      <c r="L145" s="272">
        <v>79.345379931162299</v>
      </c>
    </row>
    <row r="146" spans="1:12" s="15" customFormat="1" ht="12.75">
      <c r="A146" s="138">
        <v>7</v>
      </c>
      <c r="B146" s="138">
        <v>1</v>
      </c>
      <c r="C146" s="139">
        <v>4</v>
      </c>
      <c r="D146" s="128">
        <v>362008</v>
      </c>
      <c r="E146" s="56" t="s">
        <v>63</v>
      </c>
      <c r="F146" s="140">
        <v>309.97404523544679</v>
      </c>
      <c r="G146" s="140">
        <v>404.89432703003337</v>
      </c>
      <c r="H146" s="140">
        <v>142.38042269187989</v>
      </c>
      <c r="I146" s="140">
        <v>237.30070448646643</v>
      </c>
      <c r="J146" s="140">
        <v>167.59362254356691</v>
      </c>
      <c r="K146" s="140">
        <v>63.774564330737867</v>
      </c>
      <c r="L146" s="140">
        <v>103.81905821282906</v>
      </c>
    </row>
    <row r="147" spans="1:12" s="15" customFormat="1" ht="12.75">
      <c r="A147" s="138">
        <v>7</v>
      </c>
      <c r="B147" s="138">
        <v>1</v>
      </c>
      <c r="C147" s="139">
        <v>4</v>
      </c>
      <c r="D147" s="128">
        <v>562004</v>
      </c>
      <c r="E147" s="56" t="s">
        <v>104</v>
      </c>
      <c r="F147" s="140">
        <v>587.15864997437586</v>
      </c>
      <c r="G147" s="140">
        <v>799.47287502745451</v>
      </c>
      <c r="H147" s="140">
        <v>284.06179076067065</v>
      </c>
      <c r="I147" s="140">
        <v>496.37601581374918</v>
      </c>
      <c r="J147" s="140">
        <v>303.09685921370527</v>
      </c>
      <c r="K147" s="140">
        <v>120.79947287502746</v>
      </c>
      <c r="L147" s="140">
        <v>182.2973863386778</v>
      </c>
    </row>
    <row r="148" spans="1:12" s="15" customFormat="1" ht="12.75">
      <c r="A148" s="138">
        <v>7</v>
      </c>
      <c r="B148" s="138">
        <v>1</v>
      </c>
      <c r="C148" s="139">
        <v>4</v>
      </c>
      <c r="D148" s="128">
        <v>358008</v>
      </c>
      <c r="E148" s="56" t="s">
        <v>62</v>
      </c>
      <c r="F148" s="140">
        <v>310.48408244611107</v>
      </c>
      <c r="G148" s="140">
        <v>369.22431426024019</v>
      </c>
      <c r="H148" s="140">
        <v>122.7251271830912</v>
      </c>
      <c r="I148" s="140">
        <v>181.46535899722031</v>
      </c>
      <c r="J148" s="140">
        <v>187.75895526301989</v>
      </c>
      <c r="K148" s="140">
        <v>84.439083232810617</v>
      </c>
      <c r="L148" s="140">
        <v>103.31987203020925</v>
      </c>
    </row>
    <row r="149" spans="1:12" s="15" customFormat="1" ht="12.75">
      <c r="A149" s="138">
        <v>7</v>
      </c>
      <c r="B149" s="138">
        <v>1</v>
      </c>
      <c r="C149" s="139">
        <v>4</v>
      </c>
      <c r="D149" s="128">
        <v>334012</v>
      </c>
      <c r="E149" s="56" t="s">
        <v>58</v>
      </c>
      <c r="F149" s="140">
        <v>494.58231387626705</v>
      </c>
      <c r="G149" s="140">
        <v>579.34288710241174</v>
      </c>
      <c r="H149" s="140">
        <v>221.95036700454386</v>
      </c>
      <c r="I149" s="140">
        <v>306.71094023068861</v>
      </c>
      <c r="J149" s="140">
        <v>272.63194687172319</v>
      </c>
      <c r="K149" s="140">
        <v>152.9185599440755</v>
      </c>
      <c r="L149" s="140">
        <v>119.71338692764768</v>
      </c>
    </row>
    <row r="150" spans="1:12" s="15" customFormat="1" ht="12.75">
      <c r="A150" s="138">
        <v>7</v>
      </c>
      <c r="B150" s="138">
        <v>1</v>
      </c>
      <c r="C150" s="139">
        <v>4</v>
      </c>
      <c r="D150" s="128">
        <v>562014</v>
      </c>
      <c r="E150" s="56" t="s">
        <v>107</v>
      </c>
      <c r="F150" s="140">
        <v>723.6273904996915</v>
      </c>
      <c r="G150" s="140">
        <v>726.09500308451572</v>
      </c>
      <c r="H150" s="140">
        <v>378.77853177051202</v>
      </c>
      <c r="I150" s="140">
        <v>381.24614435533624</v>
      </c>
      <c r="J150" s="140">
        <v>344.84885872917954</v>
      </c>
      <c r="K150" s="140">
        <v>179.51881554595928</v>
      </c>
      <c r="L150" s="140">
        <v>165.33004318322023</v>
      </c>
    </row>
    <row r="151" spans="1:12" s="15" customFormat="1" ht="12.75">
      <c r="A151" s="138">
        <v>7</v>
      </c>
      <c r="B151" s="138">
        <v>1</v>
      </c>
      <c r="C151" s="139">
        <v>4</v>
      </c>
      <c r="D151" s="128">
        <v>562020</v>
      </c>
      <c r="E151" s="56" t="s">
        <v>109</v>
      </c>
      <c r="F151" s="140">
        <v>318.08977387782653</v>
      </c>
      <c r="G151" s="140">
        <v>413.43233209584878</v>
      </c>
      <c r="H151" s="140">
        <v>155.2480593992575</v>
      </c>
      <c r="I151" s="140">
        <v>250.5906176172798</v>
      </c>
      <c r="J151" s="140">
        <v>162.841714478569</v>
      </c>
      <c r="K151" s="140">
        <v>74.249071886601428</v>
      </c>
      <c r="L151" s="140">
        <v>88.592642591967603</v>
      </c>
    </row>
    <row r="152" spans="1:12" s="15" customFormat="1" ht="12.75">
      <c r="A152" s="138">
        <v>7</v>
      </c>
      <c r="B152" s="138">
        <v>1</v>
      </c>
      <c r="C152" s="139">
        <v>4</v>
      </c>
      <c r="D152" s="128">
        <v>978024</v>
      </c>
      <c r="E152" s="56" t="s">
        <v>162</v>
      </c>
      <c r="F152" s="140">
        <v>454.38657811953868</v>
      </c>
      <c r="G152" s="140">
        <v>536.52569031807059</v>
      </c>
      <c r="H152" s="140">
        <v>160.78294302691364</v>
      </c>
      <c r="I152" s="140">
        <v>242.92205522544563</v>
      </c>
      <c r="J152" s="140">
        <v>293.60363509262498</v>
      </c>
      <c r="K152" s="140">
        <v>161.36548992193872</v>
      </c>
      <c r="L152" s="140">
        <v>132.23814517068624</v>
      </c>
    </row>
    <row r="153" spans="1:12" s="15" customFormat="1" ht="12.75">
      <c r="A153" s="138">
        <v>7</v>
      </c>
      <c r="B153" s="138">
        <v>1</v>
      </c>
      <c r="C153" s="139">
        <v>4</v>
      </c>
      <c r="D153" s="128">
        <v>562024</v>
      </c>
      <c r="E153" s="56" t="s">
        <v>110</v>
      </c>
      <c r="F153" s="140">
        <v>508.08753568030448</v>
      </c>
      <c r="G153" s="140">
        <v>626.70472565810337</v>
      </c>
      <c r="H153" s="140">
        <v>236.60006343165239</v>
      </c>
      <c r="I153" s="140">
        <v>355.2172534094513</v>
      </c>
      <c r="J153" s="140">
        <v>271.48747224865207</v>
      </c>
      <c r="K153" s="140">
        <v>104.02790992705359</v>
      </c>
      <c r="L153" s="140">
        <v>167.45956232159847</v>
      </c>
    </row>
    <row r="154" spans="1:12" s="15" customFormat="1" ht="12.75">
      <c r="A154" s="138">
        <v>7</v>
      </c>
      <c r="B154" s="138">
        <v>1</v>
      </c>
      <c r="C154" s="139">
        <v>4</v>
      </c>
      <c r="D154" s="128">
        <v>770024</v>
      </c>
      <c r="E154" s="56" t="s">
        <v>130</v>
      </c>
      <c r="F154" s="140">
        <v>444.34077788792348</v>
      </c>
      <c r="G154" s="140">
        <v>660.09679864715145</v>
      </c>
      <c r="H154" s="140">
        <v>275.81783194355359</v>
      </c>
      <c r="I154" s="140">
        <v>491.57385270278149</v>
      </c>
      <c r="J154" s="140">
        <v>168.52294594436995</v>
      </c>
      <c r="K154" s="140">
        <v>75.806169455944982</v>
      </c>
      <c r="L154" s="140">
        <v>92.716776488424983</v>
      </c>
    </row>
    <row r="155" spans="1:12" s="15" customFormat="1" ht="12.75">
      <c r="A155" s="138">
        <v>7</v>
      </c>
      <c r="B155" s="138">
        <v>1</v>
      </c>
      <c r="C155" s="139">
        <v>4</v>
      </c>
      <c r="D155" s="128">
        <v>562032</v>
      </c>
      <c r="E155" s="56" t="s">
        <v>112</v>
      </c>
      <c r="F155" s="140">
        <v>440.32444959443797</v>
      </c>
      <c r="G155" s="140">
        <v>457.4739281575898</v>
      </c>
      <c r="H155" s="140">
        <v>229.89571263035918</v>
      </c>
      <c r="I155" s="140">
        <v>247.04519119351099</v>
      </c>
      <c r="J155" s="140">
        <v>210.42873696407878</v>
      </c>
      <c r="K155" s="140">
        <v>101.04287369640788</v>
      </c>
      <c r="L155" s="140">
        <v>109.38586326767091</v>
      </c>
    </row>
    <row r="156" spans="1:12" s="15" customFormat="1" ht="12.75">
      <c r="A156" s="138">
        <v>7</v>
      </c>
      <c r="B156" s="138">
        <v>1</v>
      </c>
      <c r="C156" s="139">
        <v>4</v>
      </c>
      <c r="D156" s="128">
        <v>334032</v>
      </c>
      <c r="E156" s="56" t="s">
        <v>60</v>
      </c>
      <c r="F156" s="140">
        <v>537.51495470859686</v>
      </c>
      <c r="G156" s="140">
        <v>678.51649290719536</v>
      </c>
      <c r="H156" s="140">
        <v>274.31208340454623</v>
      </c>
      <c r="I156" s="140">
        <v>415.31362160314478</v>
      </c>
      <c r="J156" s="140">
        <v>263.20287130405057</v>
      </c>
      <c r="K156" s="140">
        <v>135.87420953683127</v>
      </c>
      <c r="L156" s="140">
        <v>127.32866176721927</v>
      </c>
    </row>
    <row r="157" spans="1:12" s="15" customFormat="1" ht="12.75">
      <c r="A157" s="131"/>
      <c r="B157" s="131"/>
      <c r="C157" s="131"/>
      <c r="D157" s="141"/>
      <c r="E157" s="135" t="s">
        <v>214</v>
      </c>
      <c r="F157" s="272">
        <v>464.29374120207723</v>
      </c>
      <c r="G157" s="272">
        <v>561.52927120669051</v>
      </c>
      <c r="H157" s="272">
        <v>225.049386659096</v>
      </c>
      <c r="I157" s="272">
        <v>322.28491666370934</v>
      </c>
      <c r="J157" s="272">
        <v>239.24435454298117</v>
      </c>
      <c r="K157" s="272">
        <v>113.20486887398418</v>
      </c>
      <c r="L157" s="272">
        <v>126.03948566899702</v>
      </c>
    </row>
    <row r="158" spans="1:12" s="15" customFormat="1" ht="12.75">
      <c r="A158" s="138">
        <v>8</v>
      </c>
      <c r="B158" s="138">
        <v>2</v>
      </c>
      <c r="C158" s="139">
        <v>4</v>
      </c>
      <c r="D158" s="128">
        <v>570004</v>
      </c>
      <c r="E158" s="56" t="s">
        <v>118</v>
      </c>
      <c r="F158" s="140">
        <v>429.93907745865971</v>
      </c>
      <c r="G158" s="140">
        <v>624.02088772845957</v>
      </c>
      <c r="H158" s="140">
        <v>241.07919930374237</v>
      </c>
      <c r="I158" s="140">
        <v>435.16100957354217</v>
      </c>
      <c r="J158" s="140">
        <v>188.85987815491734</v>
      </c>
      <c r="K158" s="140">
        <v>81.810269799825946</v>
      </c>
      <c r="L158" s="140">
        <v>107.04960835509139</v>
      </c>
    </row>
    <row r="159" spans="1:12" s="15" customFormat="1" ht="12.75">
      <c r="A159" s="138">
        <v>8</v>
      </c>
      <c r="B159" s="138">
        <v>2</v>
      </c>
      <c r="C159" s="139">
        <v>4</v>
      </c>
      <c r="D159" s="128">
        <v>766008</v>
      </c>
      <c r="E159" s="56" t="s">
        <v>125</v>
      </c>
      <c r="F159" s="140">
        <v>323.56194690265488</v>
      </c>
      <c r="G159" s="140">
        <v>418.51032448377583</v>
      </c>
      <c r="H159" s="140">
        <v>181.60029498525074</v>
      </c>
      <c r="I159" s="140">
        <v>276.54867256637169</v>
      </c>
      <c r="J159" s="140">
        <v>141.96165191740414</v>
      </c>
      <c r="K159" s="140">
        <v>62.684365781710916</v>
      </c>
      <c r="L159" s="140">
        <v>79.277286135693217</v>
      </c>
    </row>
    <row r="160" spans="1:12" s="15" customFormat="1" ht="12.75">
      <c r="A160" s="138">
        <v>8</v>
      </c>
      <c r="B160" s="138">
        <v>2</v>
      </c>
      <c r="C160" s="139">
        <v>4</v>
      </c>
      <c r="D160" s="128">
        <v>766020</v>
      </c>
      <c r="E160" s="56" t="s">
        <v>126</v>
      </c>
      <c r="F160" s="140">
        <v>454.20560747663552</v>
      </c>
      <c r="G160" s="140">
        <v>672.89719626168221</v>
      </c>
      <c r="H160" s="140">
        <v>243.61370716510902</v>
      </c>
      <c r="I160" s="140">
        <v>462.30529595015577</v>
      </c>
      <c r="J160" s="140">
        <v>210.59190031152647</v>
      </c>
      <c r="K160" s="140">
        <v>75.389408099688467</v>
      </c>
      <c r="L160" s="140">
        <v>135.20249221183801</v>
      </c>
    </row>
    <row r="161" spans="1:12" s="15" customFormat="1" ht="12.75">
      <c r="A161" s="138">
        <v>8</v>
      </c>
      <c r="B161" s="138">
        <v>2</v>
      </c>
      <c r="C161" s="139">
        <v>4</v>
      </c>
      <c r="D161" s="128">
        <v>562012</v>
      </c>
      <c r="E161" s="56" t="s">
        <v>106</v>
      </c>
      <c r="F161" s="140">
        <v>259.80461560243521</v>
      </c>
      <c r="G161" s="140">
        <v>316.43777431686254</v>
      </c>
      <c r="H161" s="140">
        <v>113.97423191278493</v>
      </c>
      <c r="I161" s="140">
        <v>170.60739062721223</v>
      </c>
      <c r="J161" s="140">
        <v>145.83038368965032</v>
      </c>
      <c r="K161" s="140">
        <v>73.623106328755512</v>
      </c>
      <c r="L161" s="140">
        <v>72.207277360894807</v>
      </c>
    </row>
    <row r="162" spans="1:12" s="15" customFormat="1" ht="12.75">
      <c r="A162" s="138">
        <v>8</v>
      </c>
      <c r="B162" s="138">
        <v>2</v>
      </c>
      <c r="C162" s="139">
        <v>4</v>
      </c>
      <c r="D162" s="128">
        <v>758012</v>
      </c>
      <c r="E162" s="56" t="s">
        <v>123</v>
      </c>
      <c r="F162" s="140">
        <v>416.45867503387291</v>
      </c>
      <c r="G162" s="140">
        <v>566.21265064536829</v>
      </c>
      <c r="H162" s="140">
        <v>233.1883334521857</v>
      </c>
      <c r="I162" s="140">
        <v>382.94230906368114</v>
      </c>
      <c r="J162" s="140">
        <v>183.27034158168723</v>
      </c>
      <c r="K162" s="140">
        <v>62.040932753333813</v>
      </c>
      <c r="L162" s="140">
        <v>121.22940882835341</v>
      </c>
    </row>
    <row r="163" spans="1:12" s="15" customFormat="1" ht="12.75">
      <c r="A163" s="138">
        <v>8</v>
      </c>
      <c r="B163" s="138">
        <v>2</v>
      </c>
      <c r="C163" s="139">
        <v>4</v>
      </c>
      <c r="D163" s="128">
        <v>962024</v>
      </c>
      <c r="E163" s="56" t="s">
        <v>151</v>
      </c>
      <c r="F163" s="140">
        <v>192.4869755963806</v>
      </c>
      <c r="G163" s="140">
        <v>233.06827529476286</v>
      </c>
      <c r="H163" s="140">
        <v>82.807787222374543</v>
      </c>
      <c r="I163" s="140">
        <v>123.38908692075678</v>
      </c>
      <c r="J163" s="140">
        <v>109.67918837400606</v>
      </c>
      <c r="K163" s="140">
        <v>71.839868384973983</v>
      </c>
      <c r="L163" s="140">
        <v>37.839319989032077</v>
      </c>
    </row>
    <row r="164" spans="1:12" s="15" customFormat="1" ht="12.75">
      <c r="A164" s="138">
        <v>8</v>
      </c>
      <c r="B164" s="138">
        <v>2</v>
      </c>
      <c r="C164" s="139">
        <v>4</v>
      </c>
      <c r="D164" s="128">
        <v>362032</v>
      </c>
      <c r="E164" s="56" t="s">
        <v>68</v>
      </c>
      <c r="F164" s="140">
        <v>468.37413329559928</v>
      </c>
      <c r="G164" s="140">
        <v>607.75435120984855</v>
      </c>
      <c r="H164" s="140">
        <v>297.86330833451251</v>
      </c>
      <c r="I164" s="140">
        <v>437.24352624876184</v>
      </c>
      <c r="J164" s="140">
        <v>170.51082496108674</v>
      </c>
      <c r="K164" s="140">
        <v>68.628838262346108</v>
      </c>
      <c r="L164" s="140">
        <v>101.88198669874063</v>
      </c>
    </row>
    <row r="165" spans="1:12" s="15" customFormat="1" ht="12.75">
      <c r="A165" s="138">
        <v>8</v>
      </c>
      <c r="B165" s="138">
        <v>2</v>
      </c>
      <c r="C165" s="139">
        <v>4</v>
      </c>
      <c r="D165" s="128">
        <v>962032</v>
      </c>
      <c r="E165" s="56" t="s">
        <v>152</v>
      </c>
      <c r="F165" s="140">
        <v>358.80675891801684</v>
      </c>
      <c r="G165" s="140">
        <v>486.05799318545297</v>
      </c>
      <c r="H165" s="140">
        <v>175.92656977957026</v>
      </c>
      <c r="I165" s="140">
        <v>303.17780404700648</v>
      </c>
      <c r="J165" s="140">
        <v>182.88018913844655</v>
      </c>
      <c r="K165" s="140">
        <v>68.145469716987719</v>
      </c>
      <c r="L165" s="140">
        <v>114.73471942145886</v>
      </c>
    </row>
    <row r="166" spans="1:12" s="15" customFormat="1" ht="12.75">
      <c r="A166" s="138">
        <v>8</v>
      </c>
      <c r="B166" s="138">
        <v>2</v>
      </c>
      <c r="C166" s="139">
        <v>4</v>
      </c>
      <c r="D166" s="128">
        <v>170024</v>
      </c>
      <c r="E166" s="56" t="s">
        <v>50</v>
      </c>
      <c r="F166" s="140">
        <v>565.95964821520954</v>
      </c>
      <c r="G166" s="140">
        <v>576.82359027418522</v>
      </c>
      <c r="H166" s="140">
        <v>363.68339368856704</v>
      </c>
      <c r="I166" s="140">
        <v>374.54733574754272</v>
      </c>
      <c r="J166" s="140">
        <v>202.27625452664253</v>
      </c>
      <c r="K166" s="140">
        <v>70.87428867046043</v>
      </c>
      <c r="L166" s="140">
        <v>131.4019658561821</v>
      </c>
    </row>
    <row r="167" spans="1:12" s="15" customFormat="1" ht="12.75">
      <c r="A167" s="138">
        <v>8</v>
      </c>
      <c r="B167" s="138">
        <v>2</v>
      </c>
      <c r="C167" s="139">
        <v>4</v>
      </c>
      <c r="D167" s="128">
        <v>162024</v>
      </c>
      <c r="E167" s="56" t="s">
        <v>44</v>
      </c>
      <c r="F167" s="140">
        <v>282.72894898586355</v>
      </c>
      <c r="G167" s="140">
        <v>404.42532267977873</v>
      </c>
      <c r="H167" s="140">
        <v>140.13521819299325</v>
      </c>
      <c r="I167" s="140">
        <v>261.83159188690843</v>
      </c>
      <c r="J167" s="140">
        <v>142.5937307928703</v>
      </c>
      <c r="K167" s="140">
        <v>51.014136447449296</v>
      </c>
      <c r="L167" s="140">
        <v>91.579594345421029</v>
      </c>
    </row>
    <row r="168" spans="1:12" s="15" customFormat="1" ht="12.75">
      <c r="A168" s="138">
        <v>8</v>
      </c>
      <c r="B168" s="138">
        <v>2</v>
      </c>
      <c r="C168" s="139">
        <v>4</v>
      </c>
      <c r="D168" s="128">
        <v>774032</v>
      </c>
      <c r="E168" s="56" t="s">
        <v>132</v>
      </c>
      <c r="F168" s="140">
        <v>433.49245258676297</v>
      </c>
      <c r="G168" s="140">
        <v>545.73603406012126</v>
      </c>
      <c r="H168" s="140">
        <v>205.13482131337892</v>
      </c>
      <c r="I168" s="140">
        <v>317.37840278673718</v>
      </c>
      <c r="J168" s="140">
        <v>228.3576312733841</v>
      </c>
      <c r="K168" s="140">
        <v>91.923622758353758</v>
      </c>
      <c r="L168" s="140">
        <v>136.43400851503031</v>
      </c>
    </row>
    <row r="169" spans="1:12" s="15" customFormat="1" ht="12.75">
      <c r="A169" s="138">
        <v>8</v>
      </c>
      <c r="B169" s="138">
        <v>2</v>
      </c>
      <c r="C169" s="139">
        <v>4</v>
      </c>
      <c r="D169" s="128">
        <v>970040</v>
      </c>
      <c r="E169" s="56" t="s">
        <v>156</v>
      </c>
      <c r="F169" s="140">
        <v>398.47817380857026</v>
      </c>
      <c r="G169" s="140">
        <v>560.67280736884254</v>
      </c>
      <c r="H169" s="140">
        <v>188.22587104525431</v>
      </c>
      <c r="I169" s="140">
        <v>350.42050460552662</v>
      </c>
      <c r="J169" s="140">
        <v>210.25230276331598</v>
      </c>
      <c r="K169" s="140">
        <v>87.605126151381683</v>
      </c>
      <c r="L169" s="140">
        <v>122.64717661193433</v>
      </c>
    </row>
    <row r="170" spans="1:12" s="15" customFormat="1" ht="12.75">
      <c r="A170" s="138">
        <v>8</v>
      </c>
      <c r="B170" s="138">
        <v>2</v>
      </c>
      <c r="C170" s="139">
        <v>4</v>
      </c>
      <c r="D170" s="128">
        <v>382068</v>
      </c>
      <c r="E170" s="56" t="s">
        <v>94</v>
      </c>
      <c r="F170" s="140">
        <v>492.88131264764093</v>
      </c>
      <c r="G170" s="140">
        <v>574.60256655813066</v>
      </c>
      <c r="H170" s="140">
        <v>291.13196705611949</v>
      </c>
      <c r="I170" s="140">
        <v>372.85322096660917</v>
      </c>
      <c r="J170" s="140">
        <v>201.74934559152143</v>
      </c>
      <c r="K170" s="140">
        <v>66.398518802272875</v>
      </c>
      <c r="L170" s="140">
        <v>135.35082678924854</v>
      </c>
    </row>
    <row r="171" spans="1:12" s="15" customFormat="1" ht="12.75">
      <c r="A171" s="138">
        <v>8</v>
      </c>
      <c r="B171" s="138">
        <v>2</v>
      </c>
      <c r="C171" s="139">
        <v>4</v>
      </c>
      <c r="D171" s="128">
        <v>978036</v>
      </c>
      <c r="E171" s="56" t="s">
        <v>165</v>
      </c>
      <c r="F171" s="140">
        <v>471.35018440226685</v>
      </c>
      <c r="G171" s="140">
        <v>603.58010254565079</v>
      </c>
      <c r="H171" s="140">
        <v>188.89988306197716</v>
      </c>
      <c r="I171" s="140">
        <v>321.12980120536116</v>
      </c>
      <c r="J171" s="140">
        <v>282.45030134028968</v>
      </c>
      <c r="K171" s="140">
        <v>136.72753440676442</v>
      </c>
      <c r="L171" s="140">
        <v>145.72276693352524</v>
      </c>
    </row>
    <row r="172" spans="1:12" s="15" customFormat="1" ht="12.75">
      <c r="A172" s="138">
        <v>8</v>
      </c>
      <c r="B172" s="138">
        <v>2</v>
      </c>
      <c r="C172" s="139">
        <v>4</v>
      </c>
      <c r="D172" s="128">
        <v>166032</v>
      </c>
      <c r="E172" s="56" t="s">
        <v>46</v>
      </c>
      <c r="F172" s="140">
        <v>396.17666446934743</v>
      </c>
      <c r="G172" s="140">
        <v>402.7686222808174</v>
      </c>
      <c r="H172" s="140">
        <v>160.84377059986815</v>
      </c>
      <c r="I172" s="140">
        <v>167.43572841133818</v>
      </c>
      <c r="J172" s="140">
        <v>235.33289386947925</v>
      </c>
      <c r="K172" s="140">
        <v>101.51615029663812</v>
      </c>
      <c r="L172" s="140">
        <v>133.81674357284115</v>
      </c>
    </row>
    <row r="173" spans="1:12" s="15" customFormat="1" ht="12.75">
      <c r="A173" s="138">
        <v>8</v>
      </c>
      <c r="B173" s="138">
        <v>2</v>
      </c>
      <c r="C173" s="139">
        <v>4</v>
      </c>
      <c r="D173" s="128">
        <v>170048</v>
      </c>
      <c r="E173" s="56" t="s">
        <v>53</v>
      </c>
      <c r="F173" s="140">
        <v>559.37526525761814</v>
      </c>
      <c r="G173" s="140">
        <v>559.37526525761814</v>
      </c>
      <c r="H173" s="140">
        <v>306.42560054324758</v>
      </c>
      <c r="I173" s="140">
        <v>306.42560054324758</v>
      </c>
      <c r="J173" s="140">
        <v>252.94966471437058</v>
      </c>
      <c r="K173" s="140">
        <v>112.04481792717087</v>
      </c>
      <c r="L173" s="140">
        <v>140.90484678719972</v>
      </c>
    </row>
    <row r="174" spans="1:12" s="15" customFormat="1" ht="12.75">
      <c r="A174" s="138">
        <v>8</v>
      </c>
      <c r="B174" s="138">
        <v>2</v>
      </c>
      <c r="C174" s="139">
        <v>4</v>
      </c>
      <c r="D174" s="128">
        <v>954036</v>
      </c>
      <c r="E174" s="56" t="s">
        <v>145</v>
      </c>
      <c r="F174" s="140">
        <v>522.83891366947091</v>
      </c>
      <c r="G174" s="140">
        <v>645.36163965896901</v>
      </c>
      <c r="H174" s="140">
        <v>299.81367511715882</v>
      </c>
      <c r="I174" s="140">
        <v>422.33640110665687</v>
      </c>
      <c r="J174" s="140">
        <v>223.02523855231217</v>
      </c>
      <c r="K174" s="140">
        <v>118.57037998983687</v>
      </c>
      <c r="L174" s="140">
        <v>104.45485856247531</v>
      </c>
    </row>
    <row r="175" spans="1:12" s="15" customFormat="1" ht="12.75">
      <c r="A175" s="131"/>
      <c r="B175" s="131"/>
      <c r="C175" s="131"/>
      <c r="D175" s="141"/>
      <c r="E175" s="135" t="s">
        <v>215</v>
      </c>
      <c r="F175" s="272">
        <v>406.49699734681599</v>
      </c>
      <c r="G175" s="272">
        <v>511.23343498656021</v>
      </c>
      <c r="H175" s="272">
        <v>213.88905309497562</v>
      </c>
      <c r="I175" s="272">
        <v>318.62549073471985</v>
      </c>
      <c r="J175" s="272">
        <v>192.60794425184034</v>
      </c>
      <c r="K175" s="272">
        <v>80.499619235062369</v>
      </c>
      <c r="L175" s="272">
        <v>112.10832501677801</v>
      </c>
    </row>
    <row r="176" spans="1:12" s="15" customFormat="1" ht="12.75">
      <c r="A176" s="138">
        <v>9</v>
      </c>
      <c r="B176" s="138">
        <v>3</v>
      </c>
      <c r="C176" s="139">
        <v>4</v>
      </c>
      <c r="D176" s="128">
        <v>958004</v>
      </c>
      <c r="E176" s="56" t="s">
        <v>146</v>
      </c>
      <c r="F176" s="140">
        <v>331.53750518027351</v>
      </c>
      <c r="G176" s="140">
        <v>421.32891283326421</v>
      </c>
      <c r="H176" s="140">
        <v>154.02679928166873</v>
      </c>
      <c r="I176" s="140">
        <v>243.81820693465949</v>
      </c>
      <c r="J176" s="140">
        <v>177.51070589860478</v>
      </c>
      <c r="K176" s="140">
        <v>67.688907307639184</v>
      </c>
      <c r="L176" s="140">
        <v>109.82179859096561</v>
      </c>
    </row>
    <row r="177" spans="1:12" s="15" customFormat="1" ht="12.75">
      <c r="A177" s="138">
        <v>9</v>
      </c>
      <c r="B177" s="138">
        <v>3</v>
      </c>
      <c r="C177" s="139">
        <v>4</v>
      </c>
      <c r="D177" s="128">
        <v>378004</v>
      </c>
      <c r="E177" s="56" t="s">
        <v>79</v>
      </c>
      <c r="F177" s="140">
        <v>184.36109345200254</v>
      </c>
      <c r="G177" s="140">
        <v>237.94387430751067</v>
      </c>
      <c r="H177" s="140">
        <v>72.654618109163565</v>
      </c>
      <c r="I177" s="140">
        <v>126.2373989646717</v>
      </c>
      <c r="J177" s="140">
        <v>111.70647534283897</v>
      </c>
      <c r="K177" s="140">
        <v>43.138679502315867</v>
      </c>
      <c r="L177" s="140">
        <v>68.567795840523118</v>
      </c>
    </row>
    <row r="178" spans="1:12" s="15" customFormat="1" ht="12.75">
      <c r="A178" s="138">
        <v>9</v>
      </c>
      <c r="B178" s="138">
        <v>3</v>
      </c>
      <c r="C178" s="139">
        <v>4</v>
      </c>
      <c r="D178" s="128">
        <v>554008</v>
      </c>
      <c r="E178" s="56" t="s">
        <v>99</v>
      </c>
      <c r="F178" s="140">
        <v>313.83344803854095</v>
      </c>
      <c r="G178" s="140">
        <v>470.06194081211288</v>
      </c>
      <c r="H178" s="140">
        <v>139.02271163110805</v>
      </c>
      <c r="I178" s="140">
        <v>295.25120440467998</v>
      </c>
      <c r="J178" s="140">
        <v>174.81073640743287</v>
      </c>
      <c r="K178" s="140">
        <v>100.48176187198899</v>
      </c>
      <c r="L178" s="140">
        <v>74.328974535443919</v>
      </c>
    </row>
    <row r="179" spans="1:12" s="15" customFormat="1" ht="12.75">
      <c r="A179" s="138">
        <v>9</v>
      </c>
      <c r="B179" s="138">
        <v>3</v>
      </c>
      <c r="C179" s="139">
        <v>4</v>
      </c>
      <c r="D179" s="128">
        <v>170008</v>
      </c>
      <c r="E179" s="56" t="s">
        <v>48</v>
      </c>
      <c r="F179" s="140">
        <v>642.15604724671425</v>
      </c>
      <c r="G179" s="140">
        <v>672.93295624688074</v>
      </c>
      <c r="H179" s="140">
        <v>360.17301613708202</v>
      </c>
      <c r="I179" s="140">
        <v>390.94992513724833</v>
      </c>
      <c r="J179" s="140">
        <v>281.98303110963235</v>
      </c>
      <c r="K179" s="140">
        <v>113.95774413575114</v>
      </c>
      <c r="L179" s="140">
        <v>168.02528697388121</v>
      </c>
    </row>
    <row r="180" spans="1:12" s="15" customFormat="1" ht="12.75">
      <c r="A180" s="138">
        <v>9</v>
      </c>
      <c r="B180" s="138">
        <v>3</v>
      </c>
      <c r="C180" s="139">
        <v>4</v>
      </c>
      <c r="D180" s="128">
        <v>162004</v>
      </c>
      <c r="E180" s="56" t="s">
        <v>40</v>
      </c>
      <c r="F180" s="140">
        <v>263.68679154272849</v>
      </c>
      <c r="G180" s="140">
        <v>409.19688077819762</v>
      </c>
      <c r="H180" s="140">
        <v>164.00032156925798</v>
      </c>
      <c r="I180" s="140">
        <v>309.51041080472709</v>
      </c>
      <c r="J180" s="140">
        <v>99.686469973470537</v>
      </c>
      <c r="K180" s="140">
        <v>66.725621030629469</v>
      </c>
      <c r="L180" s="140">
        <v>32.960848942841061</v>
      </c>
    </row>
    <row r="181" spans="1:12" s="15" customFormat="1" ht="12.75">
      <c r="A181" s="138">
        <v>9</v>
      </c>
      <c r="B181" s="138">
        <v>3</v>
      </c>
      <c r="C181" s="139">
        <v>4</v>
      </c>
      <c r="D181" s="128">
        <v>362024</v>
      </c>
      <c r="E181" s="56" t="s">
        <v>66</v>
      </c>
      <c r="F181" s="140">
        <v>460.71254270375789</v>
      </c>
      <c r="G181" s="140">
        <v>681.30795510004884</v>
      </c>
      <c r="H181" s="140">
        <v>316.25183016105416</v>
      </c>
      <c r="I181" s="140">
        <v>536.84724255734511</v>
      </c>
      <c r="J181" s="140">
        <v>144.46071254270376</v>
      </c>
      <c r="K181" s="140">
        <v>70.278184480234273</v>
      </c>
      <c r="L181" s="140">
        <v>74.182528062469501</v>
      </c>
    </row>
    <row r="182" spans="1:12" s="15" customFormat="1" ht="12.75">
      <c r="A182" s="138">
        <v>9</v>
      </c>
      <c r="B182" s="138">
        <v>3</v>
      </c>
      <c r="C182" s="139">
        <v>4</v>
      </c>
      <c r="D182" s="128">
        <v>162008</v>
      </c>
      <c r="E182" s="56" t="s">
        <v>41</v>
      </c>
      <c r="F182" s="140">
        <v>316.11410948342331</v>
      </c>
      <c r="G182" s="140">
        <v>387.81804163454126</v>
      </c>
      <c r="H182" s="140">
        <v>153.43099460292984</v>
      </c>
      <c r="I182" s="140">
        <v>225.1349267540478</v>
      </c>
      <c r="J182" s="140">
        <v>162.68311488049343</v>
      </c>
      <c r="K182" s="140">
        <v>70.161912104857365</v>
      </c>
      <c r="L182" s="140">
        <v>92.521202775636084</v>
      </c>
    </row>
    <row r="183" spans="1:12" s="15" customFormat="1" ht="12.75">
      <c r="A183" s="138">
        <v>9</v>
      </c>
      <c r="B183" s="138">
        <v>3</v>
      </c>
      <c r="C183" s="139">
        <v>4</v>
      </c>
      <c r="D183" s="128">
        <v>754008</v>
      </c>
      <c r="E183" s="56" t="s">
        <v>121</v>
      </c>
      <c r="F183" s="140">
        <v>328.70743144034481</v>
      </c>
      <c r="G183" s="140">
        <v>401.17463174347557</v>
      </c>
      <c r="H183" s="140">
        <v>191.82494197887559</v>
      </c>
      <c r="I183" s="140">
        <v>264.29214228200635</v>
      </c>
      <c r="J183" s="140">
        <v>136.88248946146922</v>
      </c>
      <c r="K183" s="140">
        <v>47.364183204660634</v>
      </c>
      <c r="L183" s="140">
        <v>89.5183062568086</v>
      </c>
    </row>
    <row r="184" spans="1:12" s="15" customFormat="1" ht="12.75">
      <c r="A184" s="138">
        <v>9</v>
      </c>
      <c r="B184" s="138">
        <v>3</v>
      </c>
      <c r="C184" s="139">
        <v>4</v>
      </c>
      <c r="D184" s="128">
        <v>954016</v>
      </c>
      <c r="E184" s="56" t="s">
        <v>140</v>
      </c>
      <c r="F184" s="140">
        <v>637.21940622737145</v>
      </c>
      <c r="G184" s="140">
        <v>974.44915692562324</v>
      </c>
      <c r="H184" s="140">
        <v>405.50325850832729</v>
      </c>
      <c r="I184" s="140">
        <v>742.73300920657914</v>
      </c>
      <c r="J184" s="140">
        <v>231.71614771904416</v>
      </c>
      <c r="K184" s="140">
        <v>92.065790834798804</v>
      </c>
      <c r="L184" s="140">
        <v>139.65035688424535</v>
      </c>
    </row>
    <row r="185" spans="1:12" s="15" customFormat="1" ht="12.75">
      <c r="A185" s="138">
        <v>9</v>
      </c>
      <c r="B185" s="138">
        <v>3</v>
      </c>
      <c r="C185" s="139">
        <v>4</v>
      </c>
      <c r="D185" s="128">
        <v>158016</v>
      </c>
      <c r="E185" s="56" t="s">
        <v>33</v>
      </c>
      <c r="F185" s="140">
        <v>345.93724859211585</v>
      </c>
      <c r="G185" s="140">
        <v>377.11182622687051</v>
      </c>
      <c r="H185" s="140">
        <v>199.11504424778761</v>
      </c>
      <c r="I185" s="140">
        <v>230.28962188254224</v>
      </c>
      <c r="J185" s="140">
        <v>146.82220434432824</v>
      </c>
      <c r="K185" s="140">
        <v>56.315366049879337</v>
      </c>
      <c r="L185" s="140">
        <v>90.506838294448912</v>
      </c>
    </row>
    <row r="186" spans="1:12" s="15" customFormat="1" ht="12.75">
      <c r="A186" s="138">
        <v>9</v>
      </c>
      <c r="B186" s="138">
        <v>3</v>
      </c>
      <c r="C186" s="139">
        <v>4</v>
      </c>
      <c r="D186" s="128">
        <v>362028</v>
      </c>
      <c r="E186" s="56" t="s">
        <v>67</v>
      </c>
      <c r="F186" s="140">
        <v>293.03127308544697</v>
      </c>
      <c r="G186" s="140">
        <v>369.36715094804237</v>
      </c>
      <c r="H186" s="140">
        <v>184.68357547402118</v>
      </c>
      <c r="I186" s="140">
        <v>261.01945333661661</v>
      </c>
      <c r="J186" s="140">
        <v>108.34769761142576</v>
      </c>
      <c r="K186" s="140">
        <v>38.578346876795536</v>
      </c>
      <c r="L186" s="140">
        <v>69.769350734630223</v>
      </c>
    </row>
    <row r="187" spans="1:12" s="4" customFormat="1" ht="12.75">
      <c r="A187" s="138">
        <v>9</v>
      </c>
      <c r="B187" s="138">
        <v>3</v>
      </c>
      <c r="C187" s="139">
        <v>4</v>
      </c>
      <c r="D187" s="128">
        <v>974028</v>
      </c>
      <c r="E187" s="56" t="s">
        <v>157</v>
      </c>
      <c r="F187" s="140">
        <v>316.05010195164584</v>
      </c>
      <c r="G187" s="140">
        <v>386.68802796388002</v>
      </c>
      <c r="H187" s="140">
        <v>182.05651034080978</v>
      </c>
      <c r="I187" s="140">
        <v>252.69443635304398</v>
      </c>
      <c r="J187" s="140">
        <v>133.99359161083601</v>
      </c>
      <c r="K187" s="140">
        <v>72.094378094960675</v>
      </c>
      <c r="L187" s="140">
        <v>61.899213515875324</v>
      </c>
    </row>
    <row r="188" spans="1:12" s="4" customFormat="1" ht="12.75">
      <c r="A188" s="138">
        <v>9</v>
      </c>
      <c r="B188" s="138">
        <v>3</v>
      </c>
      <c r="C188" s="139">
        <v>4</v>
      </c>
      <c r="D188" s="128">
        <v>962040</v>
      </c>
      <c r="E188" s="56" t="s">
        <v>153</v>
      </c>
      <c r="F188" s="140">
        <v>338.59596862277823</v>
      </c>
      <c r="G188" s="140">
        <v>393.2082216264522</v>
      </c>
      <c r="H188" s="140">
        <v>152.91430841028696</v>
      </c>
      <c r="I188" s="140">
        <v>207.52656141396088</v>
      </c>
      <c r="J188" s="140">
        <v>185.68166021249132</v>
      </c>
      <c r="K188" s="140">
        <v>81.421904478204738</v>
      </c>
      <c r="L188" s="140">
        <v>104.25975573428656</v>
      </c>
    </row>
    <row r="189" spans="1:12" s="4" customFormat="1" ht="12.75">
      <c r="A189" s="138">
        <v>9</v>
      </c>
      <c r="B189" s="138">
        <v>3</v>
      </c>
      <c r="C189" s="139">
        <v>4</v>
      </c>
      <c r="D189" s="128">
        <v>158028</v>
      </c>
      <c r="E189" s="56" t="s">
        <v>37</v>
      </c>
      <c r="F189" s="140">
        <v>336.92481695339006</v>
      </c>
      <c r="G189" s="140">
        <v>336.92481695339006</v>
      </c>
      <c r="H189" s="140">
        <v>190.48752901958451</v>
      </c>
      <c r="I189" s="140">
        <v>190.48752901958451</v>
      </c>
      <c r="J189" s="140">
        <v>146.43728793380558</v>
      </c>
      <c r="K189" s="140">
        <v>54.765164593130542</v>
      </c>
      <c r="L189" s="140">
        <v>91.672123340675043</v>
      </c>
    </row>
    <row r="190" spans="1:12" s="4" customFormat="1" ht="12.75">
      <c r="A190" s="138">
        <v>9</v>
      </c>
      <c r="B190" s="138">
        <v>3</v>
      </c>
      <c r="C190" s="139">
        <v>4</v>
      </c>
      <c r="D190" s="128">
        <v>566076</v>
      </c>
      <c r="E190" s="56" t="s">
        <v>117</v>
      </c>
      <c r="F190" s="140">
        <v>314.61519177738785</v>
      </c>
      <c r="G190" s="140">
        <v>397.96941589370772</v>
      </c>
      <c r="H190" s="140">
        <v>134.11882677362746</v>
      </c>
      <c r="I190" s="140">
        <v>217.47305088994736</v>
      </c>
      <c r="J190" s="140">
        <v>180.49636500376033</v>
      </c>
      <c r="K190" s="140">
        <v>87.741288543494619</v>
      </c>
      <c r="L190" s="140">
        <v>92.755076460265727</v>
      </c>
    </row>
    <row r="191" spans="1:12" s="4" customFormat="1" ht="12.75">
      <c r="A191" s="138">
        <v>9</v>
      </c>
      <c r="B191" s="138">
        <v>3</v>
      </c>
      <c r="C191" s="139">
        <v>4</v>
      </c>
      <c r="D191" s="128">
        <v>382056</v>
      </c>
      <c r="E191" s="56" t="s">
        <v>92</v>
      </c>
      <c r="F191" s="140">
        <v>293.81265122709988</v>
      </c>
      <c r="G191" s="140">
        <v>425.16418942274453</v>
      </c>
      <c r="H191" s="140">
        <v>156.41202903560315</v>
      </c>
      <c r="I191" s="140">
        <v>287.76356723124786</v>
      </c>
      <c r="J191" s="140">
        <v>137.40062219149672</v>
      </c>
      <c r="K191" s="140">
        <v>55.305910819218802</v>
      </c>
      <c r="L191" s="140">
        <v>82.094711372277914</v>
      </c>
    </row>
    <row r="192" spans="1:12" s="4" customFormat="1" ht="12.75">
      <c r="A192" s="138">
        <v>9</v>
      </c>
      <c r="B192" s="138">
        <v>3</v>
      </c>
      <c r="C192" s="139">
        <v>4</v>
      </c>
      <c r="D192" s="128">
        <v>158032</v>
      </c>
      <c r="E192" s="56" t="s">
        <v>38</v>
      </c>
      <c r="F192" s="140">
        <v>320.09555091071962</v>
      </c>
      <c r="G192" s="140">
        <v>421.02120035831592</v>
      </c>
      <c r="H192" s="140">
        <v>171.99163929531201</v>
      </c>
      <c r="I192" s="140">
        <v>272.91728874290834</v>
      </c>
      <c r="J192" s="140">
        <v>148.10391161540761</v>
      </c>
      <c r="K192" s="140">
        <v>65.691251119737245</v>
      </c>
      <c r="L192" s="140">
        <v>82.412660495670352</v>
      </c>
    </row>
    <row r="193" spans="1:12" s="4" customFormat="1" ht="12.75">
      <c r="A193" s="131"/>
      <c r="B193" s="131"/>
      <c r="C193" s="131"/>
      <c r="D193" s="141"/>
      <c r="E193" s="135" t="s">
        <v>218</v>
      </c>
      <c r="F193" s="272">
        <v>340.56696322857823</v>
      </c>
      <c r="G193" s="272">
        <v>434.48293359493925</v>
      </c>
      <c r="H193" s="272">
        <v>184.87195967660094</v>
      </c>
      <c r="I193" s="272">
        <v>278.78793004296199</v>
      </c>
      <c r="J193" s="272">
        <v>155.69500355197727</v>
      </c>
      <c r="K193" s="272">
        <v>67.698995297858659</v>
      </c>
      <c r="L193" s="272">
        <v>87.996008254118593</v>
      </c>
    </row>
    <row r="194" spans="1:12" s="4" customFormat="1" ht="12.75">
      <c r="A194" s="138">
        <v>10</v>
      </c>
      <c r="B194" s="138">
        <v>4</v>
      </c>
      <c r="C194" s="139">
        <v>4</v>
      </c>
      <c r="D194" s="128">
        <v>566028</v>
      </c>
      <c r="E194" s="56" t="s">
        <v>116</v>
      </c>
      <c r="F194" s="140">
        <v>361.32898563496963</v>
      </c>
      <c r="G194" s="140">
        <v>426.54446109103725</v>
      </c>
      <c r="H194" s="140">
        <v>169.20772010222964</v>
      </c>
      <c r="I194" s="140">
        <v>234.42319555829735</v>
      </c>
      <c r="J194" s="140">
        <v>192.12126553273993</v>
      </c>
      <c r="K194" s="140">
        <v>113.68643694368555</v>
      </c>
      <c r="L194" s="140">
        <v>78.434828589054376</v>
      </c>
    </row>
    <row r="195" spans="1:12" s="4" customFormat="1" ht="12.75">
      <c r="A195" s="138">
        <v>10</v>
      </c>
      <c r="B195" s="138">
        <v>4</v>
      </c>
      <c r="C195" s="139">
        <v>4</v>
      </c>
      <c r="D195" s="128">
        <v>158020</v>
      </c>
      <c r="E195" s="56" t="s">
        <v>34</v>
      </c>
      <c r="F195" s="140">
        <v>248.74305371791479</v>
      </c>
      <c r="G195" s="140">
        <v>248.74305371791479</v>
      </c>
      <c r="H195" s="140">
        <v>136.72047278821557</v>
      </c>
      <c r="I195" s="140">
        <v>136.72047278821557</v>
      </c>
      <c r="J195" s="140">
        <v>112.02258092969922</v>
      </c>
      <c r="K195" s="140">
        <v>59.980594513539735</v>
      </c>
      <c r="L195" s="140">
        <v>52.041986416159482</v>
      </c>
    </row>
    <row r="196" spans="1:12" s="4" customFormat="1" ht="12.75">
      <c r="A196" s="138">
        <v>10</v>
      </c>
      <c r="B196" s="138">
        <v>4</v>
      </c>
      <c r="C196" s="139">
        <v>4</v>
      </c>
      <c r="D196" s="128">
        <v>162022</v>
      </c>
      <c r="E196" s="56" t="s">
        <v>43</v>
      </c>
      <c r="F196" s="140">
        <v>234.84239664255739</v>
      </c>
      <c r="G196" s="140">
        <v>316.99258862398432</v>
      </c>
      <c r="H196" s="140">
        <v>150.90633092240378</v>
      </c>
      <c r="I196" s="140">
        <v>233.05652290383071</v>
      </c>
      <c r="J196" s="140">
        <v>83.936065720153579</v>
      </c>
      <c r="K196" s="140">
        <v>27.681042950263414</v>
      </c>
      <c r="L196" s="140">
        <v>56.255022769890168</v>
      </c>
    </row>
    <row r="197" spans="1:12" s="15" customFormat="1" ht="12.75">
      <c r="A197" s="138">
        <v>10</v>
      </c>
      <c r="B197" s="138">
        <v>4</v>
      </c>
      <c r="C197" s="139">
        <v>4</v>
      </c>
      <c r="D197" s="128">
        <v>362036</v>
      </c>
      <c r="E197" s="56" t="s">
        <v>69</v>
      </c>
      <c r="F197" s="140">
        <v>215.76763485477179</v>
      </c>
      <c r="G197" s="140">
        <v>284.00184416781929</v>
      </c>
      <c r="H197" s="140">
        <v>136.46841862609497</v>
      </c>
      <c r="I197" s="140">
        <v>204.70262793914247</v>
      </c>
      <c r="J197" s="140">
        <v>79.299216228676812</v>
      </c>
      <c r="K197" s="140">
        <v>51.636698939603491</v>
      </c>
      <c r="L197" s="140">
        <v>27.662517289073307</v>
      </c>
    </row>
    <row r="198" spans="1:12" s="4" customFormat="1" ht="12" customHeight="1">
      <c r="A198" s="138">
        <v>10</v>
      </c>
      <c r="B198" s="138">
        <v>4</v>
      </c>
      <c r="C198" s="139">
        <v>4</v>
      </c>
      <c r="D198" s="128">
        <v>166036</v>
      </c>
      <c r="E198" s="56" t="s">
        <v>47</v>
      </c>
      <c r="F198" s="140">
        <v>294.35565446085371</v>
      </c>
      <c r="G198" s="140">
        <v>307.50556342302247</v>
      </c>
      <c r="H198" s="140">
        <v>168.92575359093669</v>
      </c>
      <c r="I198" s="140">
        <v>182.07566255310542</v>
      </c>
      <c r="J198" s="140">
        <v>125.42990086991706</v>
      </c>
      <c r="K198" s="140">
        <v>57.657293141816709</v>
      </c>
      <c r="L198" s="140">
        <v>67.77260772810034</v>
      </c>
    </row>
    <row r="199" spans="1:12" s="4" customFormat="1" ht="12" customHeight="1">
      <c r="A199" s="131"/>
      <c r="B199" s="131"/>
      <c r="C199" s="131"/>
      <c r="D199" s="141"/>
      <c r="E199" s="135" t="s">
        <v>288</v>
      </c>
      <c r="F199" s="272">
        <v>270.99278573259602</v>
      </c>
      <c r="G199" s="272">
        <v>317.31790383418166</v>
      </c>
      <c r="H199" s="272">
        <v>152.15878712418061</v>
      </c>
      <c r="I199" s="272">
        <v>198.48390522576628</v>
      </c>
      <c r="J199" s="272">
        <v>118.83399860841543</v>
      </c>
      <c r="K199" s="272">
        <v>62.438202658658952</v>
      </c>
      <c r="L199" s="272">
        <v>56.395795949756476</v>
      </c>
    </row>
    <row r="200" spans="1:12" s="36" customFormat="1" ht="12.75">
      <c r="D200" s="42"/>
      <c r="E200" s="8" t="s">
        <v>179</v>
      </c>
      <c r="F200" s="271">
        <v>376.2056522019584</v>
      </c>
      <c r="G200" s="271">
        <v>478.35431772951341</v>
      </c>
      <c r="H200" s="271">
        <v>196.19938047885697</v>
      </c>
      <c r="I200" s="271">
        <v>298.34804600641189</v>
      </c>
      <c r="J200" s="271">
        <v>180.00627172310146</v>
      </c>
      <c r="K200" s="271">
        <v>77.662138423016273</v>
      </c>
      <c r="L200" s="271">
        <v>102.3441333000852</v>
      </c>
    </row>
    <row r="201" spans="1:12" s="36" customFormat="1" ht="12.75">
      <c r="D201" s="42"/>
      <c r="E201" s="11" t="s">
        <v>200</v>
      </c>
      <c r="F201" s="271">
        <v>387.66207301741593</v>
      </c>
      <c r="G201" s="271">
        <v>490.83214616248654</v>
      </c>
      <c r="H201" s="271">
        <v>204.77062185081462</v>
      </c>
      <c r="I201" s="271">
        <v>307.94069499588522</v>
      </c>
      <c r="J201" s="271">
        <v>182.89145116660137</v>
      </c>
      <c r="K201" s="271">
        <v>74.761680793258577</v>
      </c>
      <c r="L201" s="271">
        <v>108.12977037334278</v>
      </c>
    </row>
    <row r="202" spans="1:12" s="36" customFormat="1" ht="12.75">
      <c r="D202" s="42"/>
      <c r="E202" s="12" t="s">
        <v>201</v>
      </c>
      <c r="F202" s="271">
        <v>363.09115278611239</v>
      </c>
      <c r="G202" s="271">
        <v>464.07058319049725</v>
      </c>
      <c r="H202" s="271">
        <v>186.38763021441585</v>
      </c>
      <c r="I202" s="271">
        <v>287.36706061880074</v>
      </c>
      <c r="J202" s="271">
        <v>176.70352257169654</v>
      </c>
      <c r="K202" s="271">
        <v>80.982376960328097</v>
      </c>
      <c r="L202" s="271">
        <v>95.721145611368428</v>
      </c>
    </row>
    <row r="203" spans="1:12" s="36" customFormat="1" ht="12.75">
      <c r="A203" s="72" t="s">
        <v>407</v>
      </c>
      <c r="B203" s="72"/>
      <c r="C203" s="72"/>
      <c r="D203" s="72"/>
      <c r="E203" s="72"/>
      <c r="F203" s="72"/>
      <c r="G203" s="72"/>
      <c r="H203" s="72"/>
      <c r="I203" s="72"/>
      <c r="J203" s="72"/>
      <c r="K203" s="72"/>
      <c r="L203" s="271"/>
    </row>
    <row r="204" spans="1:12" ht="12">
      <c r="A204" s="60" t="s">
        <v>366</v>
      </c>
      <c r="F204" s="36"/>
      <c r="G204" s="36"/>
      <c r="H204" s="36"/>
      <c r="I204" s="36"/>
      <c r="J204" s="36"/>
      <c r="K204" s="36"/>
      <c r="L204" s="36"/>
    </row>
    <row r="208" spans="1:12">
      <c r="F208" s="23"/>
      <c r="G208" s="23"/>
      <c r="H208" s="23"/>
      <c r="I208" s="23"/>
      <c r="J208" s="23"/>
      <c r="K208" s="23"/>
      <c r="L208" s="23"/>
    </row>
    <row r="211" spans="6:12">
      <c r="F211" s="23"/>
      <c r="G211" s="23"/>
      <c r="H211" s="23"/>
      <c r="I211" s="23"/>
      <c r="J211" s="23"/>
      <c r="K211" s="23"/>
      <c r="L211" s="23"/>
    </row>
    <row r="214" spans="6:12">
      <c r="F214" s="7"/>
      <c r="G214" s="7"/>
      <c r="H214" s="7"/>
      <c r="I214" s="7"/>
      <c r="J214" s="7"/>
      <c r="K214" s="7"/>
      <c r="L214" s="7"/>
    </row>
    <row r="215" spans="6:12">
      <c r="F215" s="7"/>
      <c r="G215" s="7"/>
      <c r="H215" s="7"/>
      <c r="I215" s="7"/>
      <c r="J215" s="7"/>
      <c r="K215" s="7"/>
      <c r="L215" s="7"/>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C214"/>
  <sheetViews>
    <sheetView zoomScale="80" zoomScaleNormal="80" workbookViewId="0">
      <pane ySplit="4" topLeftCell="A5" activePane="bottomLeft" state="frozen"/>
      <selection pane="bottomLeft" activeCell="C212" sqref="C212"/>
    </sheetView>
  </sheetViews>
  <sheetFormatPr baseColWidth="10" defaultColWidth="11.42578125" defaultRowHeight="11.25"/>
  <cols>
    <col min="1" max="3" width="11.42578125" style="23"/>
    <col min="4" max="4" width="9.5703125" style="26" customWidth="1"/>
    <col min="5" max="5" width="40.7109375" style="36" customWidth="1"/>
    <col min="6" max="7" width="14.140625" style="23" customWidth="1"/>
    <col min="8" max="8" width="14.28515625" style="23" customWidth="1"/>
    <col min="9" max="10" width="12.7109375" style="23" customWidth="1"/>
    <col min="11" max="11" width="11.42578125" style="23"/>
    <col min="12" max="15" width="11.5703125" style="15" bestFit="1" customWidth="1"/>
    <col min="16" max="16" width="11.5703125" style="15" customWidth="1"/>
    <col min="17" max="17" width="11.5703125" style="15" bestFit="1" customWidth="1"/>
    <col min="18" max="16384" width="11.42578125" style="23"/>
  </cols>
  <sheetData>
    <row r="1" spans="1:29" ht="18.75" customHeight="1">
      <c r="A1" s="50" t="s">
        <v>386</v>
      </c>
      <c r="E1" s="87"/>
      <c r="F1" s="27"/>
      <c r="G1" s="27"/>
      <c r="H1" s="27"/>
      <c r="I1" s="27"/>
      <c r="J1" s="27"/>
    </row>
    <row r="2" spans="1:29" ht="18.75" customHeight="1">
      <c r="A2" s="41"/>
      <c r="B2" s="36"/>
      <c r="C2" s="36"/>
      <c r="D2" s="42"/>
      <c r="E2" s="87"/>
      <c r="F2" s="222"/>
      <c r="G2" s="27"/>
      <c r="H2" s="27"/>
      <c r="I2" s="27"/>
      <c r="J2" s="27"/>
    </row>
    <row r="3" spans="1:29" s="25" customFormat="1" ht="72.75" customHeight="1">
      <c r="A3" s="91" t="s">
        <v>289</v>
      </c>
      <c r="B3" s="167" t="s">
        <v>302</v>
      </c>
      <c r="C3" s="91" t="s">
        <v>287</v>
      </c>
      <c r="D3" s="39" t="s">
        <v>6</v>
      </c>
      <c r="E3" s="273" t="s">
        <v>0</v>
      </c>
      <c r="F3" s="391" t="s">
        <v>204</v>
      </c>
      <c r="G3" s="392"/>
      <c r="H3" s="392"/>
      <c r="I3" s="392"/>
      <c r="J3" s="392"/>
      <c r="K3" s="393"/>
      <c r="L3" s="396" t="s">
        <v>248</v>
      </c>
      <c r="M3" s="396"/>
      <c r="N3" s="396"/>
      <c r="O3" s="396"/>
      <c r="P3" s="396"/>
      <c r="Q3" s="396"/>
      <c r="R3" s="393" t="s">
        <v>7</v>
      </c>
      <c r="S3" s="394"/>
      <c r="T3" s="394"/>
      <c r="U3" s="394"/>
      <c r="V3" s="394"/>
      <c r="W3" s="395"/>
      <c r="X3" s="395" t="s">
        <v>8</v>
      </c>
      <c r="Y3" s="392"/>
      <c r="Z3" s="392"/>
      <c r="AA3" s="392"/>
      <c r="AB3" s="392"/>
      <c r="AC3" s="392"/>
    </row>
    <row r="4" spans="1:29" s="25" customFormat="1" ht="32.25" customHeight="1">
      <c r="A4" s="32"/>
      <c r="B4" s="33"/>
      <c r="C4" s="33"/>
      <c r="D4" s="31"/>
      <c r="E4" s="89"/>
      <c r="F4" s="274" t="s">
        <v>9</v>
      </c>
      <c r="G4" s="274" t="s">
        <v>10</v>
      </c>
      <c r="H4" s="228" t="s">
        <v>203</v>
      </c>
      <c r="I4" s="274" t="s">
        <v>11</v>
      </c>
      <c r="J4" s="303" t="s">
        <v>372</v>
      </c>
      <c r="K4" s="306" t="s">
        <v>376</v>
      </c>
      <c r="L4" s="274" t="s">
        <v>9</v>
      </c>
      <c r="M4" s="274" t="s">
        <v>10</v>
      </c>
      <c r="N4" s="228" t="s">
        <v>203</v>
      </c>
      <c r="O4" s="274" t="s">
        <v>11</v>
      </c>
      <c r="P4" s="303" t="s">
        <v>372</v>
      </c>
      <c r="Q4" s="306" t="s">
        <v>376</v>
      </c>
      <c r="R4" s="305" t="s">
        <v>9</v>
      </c>
      <c r="S4" s="305" t="s">
        <v>10</v>
      </c>
      <c r="T4" s="304" t="s">
        <v>203</v>
      </c>
      <c r="U4" s="305" t="s">
        <v>11</v>
      </c>
      <c r="V4" s="304" t="s">
        <v>372</v>
      </c>
      <c r="W4" s="304" t="s">
        <v>376</v>
      </c>
      <c r="X4" s="269" t="s">
        <v>9</v>
      </c>
      <c r="Y4" s="274" t="s">
        <v>10</v>
      </c>
      <c r="Z4" s="228" t="s">
        <v>203</v>
      </c>
      <c r="AA4" s="274" t="s">
        <v>11</v>
      </c>
      <c r="AB4" s="303" t="s">
        <v>372</v>
      </c>
      <c r="AC4" s="304" t="s">
        <v>376</v>
      </c>
    </row>
    <row r="5" spans="1:29" ht="12.75">
      <c r="A5" s="144">
        <v>1</v>
      </c>
      <c r="B5" s="144">
        <v>1</v>
      </c>
      <c r="C5" s="144">
        <v>1</v>
      </c>
      <c r="D5" s="128">
        <v>911000</v>
      </c>
      <c r="E5" s="56" t="s">
        <v>133</v>
      </c>
      <c r="F5" s="140">
        <v>293.64740993391604</v>
      </c>
      <c r="G5" s="140">
        <v>492.41416023422948</v>
      </c>
      <c r="H5" s="140">
        <v>545.77464788732391</v>
      </c>
      <c r="I5" s="140">
        <v>582.4918634732536</v>
      </c>
      <c r="J5" s="140">
        <v>265.52499567548864</v>
      </c>
      <c r="K5" s="140">
        <v>420.54203880505082</v>
      </c>
      <c r="L5" s="140">
        <v>229.6951609464933</v>
      </c>
      <c r="M5" s="140">
        <v>337.1484340342472</v>
      </c>
      <c r="N5" s="140">
        <v>358.27464788732397</v>
      </c>
      <c r="O5" s="140">
        <v>269.54852708003006</v>
      </c>
      <c r="P5" s="140">
        <v>134.92475350285417</v>
      </c>
      <c r="Q5" s="140">
        <v>261.31813982137356</v>
      </c>
      <c r="R5" s="140">
        <v>49.030057557024087</v>
      </c>
      <c r="S5" s="140">
        <v>94.046668441132084</v>
      </c>
      <c r="T5" s="140">
        <v>87.147887323943721</v>
      </c>
      <c r="U5" s="140">
        <v>105.14896102812301</v>
      </c>
      <c r="V5" s="140">
        <v>39.785504238021112</v>
      </c>
      <c r="W5" s="140">
        <v>72.220511241145658</v>
      </c>
      <c r="X5" s="140">
        <v>14.922191430398636</v>
      </c>
      <c r="Y5" s="140">
        <v>61.219057758850148</v>
      </c>
      <c r="Z5" s="140">
        <v>100.35211267605634</v>
      </c>
      <c r="AA5" s="140">
        <v>207.79437536510056</v>
      </c>
      <c r="AB5" s="140">
        <v>90.81473793461339</v>
      </c>
      <c r="AC5" s="140">
        <v>87.003387742531572</v>
      </c>
    </row>
    <row r="6" spans="1:29" ht="12.75">
      <c r="A6" s="144">
        <v>1</v>
      </c>
      <c r="B6" s="144">
        <v>1</v>
      </c>
      <c r="C6" s="144">
        <v>1</v>
      </c>
      <c r="D6" s="128">
        <v>913000</v>
      </c>
      <c r="E6" s="56" t="s">
        <v>134</v>
      </c>
      <c r="F6" s="330">
        <v>283.67117782636961</v>
      </c>
      <c r="G6" s="330">
        <v>390.82751744765704</v>
      </c>
      <c r="H6" s="330">
        <v>467.15686274509795</v>
      </c>
      <c r="I6" s="330">
        <v>506.94935217903395</v>
      </c>
      <c r="J6" s="330">
        <v>204.13573700954399</v>
      </c>
      <c r="K6" s="330">
        <v>363.50284560308427</v>
      </c>
      <c r="L6" s="330">
        <v>211.57142012883401</v>
      </c>
      <c r="M6" s="330">
        <v>243.27018943170489</v>
      </c>
      <c r="N6" s="330">
        <v>260.29411764705878</v>
      </c>
      <c r="O6" s="330">
        <v>207.77385159010603</v>
      </c>
      <c r="P6" s="330">
        <v>116.11876988335101</v>
      </c>
      <c r="Q6" s="330">
        <v>209.37693968720222</v>
      </c>
      <c r="R6" s="330">
        <v>65.894450682583781</v>
      </c>
      <c r="S6" s="330">
        <v>94.715852442672016</v>
      </c>
      <c r="T6" s="330">
        <v>106.37254901960776</v>
      </c>
      <c r="U6" s="330">
        <v>109.77620730270887</v>
      </c>
      <c r="V6" s="330">
        <v>22.269353128313899</v>
      </c>
      <c r="W6" s="330">
        <v>79.117382220007471</v>
      </c>
      <c r="X6" s="330">
        <v>6.2053070149518357</v>
      </c>
      <c r="Y6" s="330">
        <v>52.841475573280157</v>
      </c>
      <c r="Z6" s="330">
        <v>100.49019607843138</v>
      </c>
      <c r="AA6" s="330">
        <v>189.39929328621909</v>
      </c>
      <c r="AB6" s="330">
        <v>65.747613997879114</v>
      </c>
      <c r="AC6" s="330">
        <v>75.00852369587453</v>
      </c>
    </row>
    <row r="7" spans="1:29" ht="12.75">
      <c r="A7" s="144">
        <v>1</v>
      </c>
      <c r="B7" s="144">
        <v>1</v>
      </c>
      <c r="C7" s="144">
        <v>1</v>
      </c>
      <c r="D7" s="128">
        <v>112000</v>
      </c>
      <c r="E7" s="56" t="s">
        <v>16</v>
      </c>
      <c r="F7" s="140">
        <v>412.78250955670308</v>
      </c>
      <c r="G7" s="140">
        <v>609.58149779735686</v>
      </c>
      <c r="H7" s="140">
        <v>624.72599736957477</v>
      </c>
      <c r="I7" s="140">
        <v>633.01743546782552</v>
      </c>
      <c r="J7" s="140">
        <v>287.20146968769137</v>
      </c>
      <c r="K7" s="140">
        <v>507.18578778071787</v>
      </c>
      <c r="L7" s="140">
        <v>307.49111394272683</v>
      </c>
      <c r="M7" s="140">
        <v>423.45814977973566</v>
      </c>
      <c r="N7" s="140">
        <v>414.83998246383163</v>
      </c>
      <c r="O7" s="140">
        <v>339.28477930781713</v>
      </c>
      <c r="P7" s="140">
        <v>88.793631353337418</v>
      </c>
      <c r="Q7" s="140">
        <v>318.31908635733186</v>
      </c>
      <c r="R7" s="140">
        <v>85.172020655891629</v>
      </c>
      <c r="S7" s="140">
        <v>89.207048458149714</v>
      </c>
      <c r="T7" s="140">
        <v>93.160894344585699</v>
      </c>
      <c r="U7" s="140">
        <v>99.481648253835232</v>
      </c>
      <c r="V7" s="140">
        <v>33.680342927127988</v>
      </c>
      <c r="W7" s="140">
        <v>81.743869209809233</v>
      </c>
      <c r="X7" s="140">
        <v>20.119374958084634</v>
      </c>
      <c r="Y7" s="140">
        <v>96.916299559471355</v>
      </c>
      <c r="Z7" s="140">
        <v>116.72512056115738</v>
      </c>
      <c r="AA7" s="140">
        <v>194.25100790617307</v>
      </c>
      <c r="AB7" s="140">
        <v>164.72749540722597</v>
      </c>
      <c r="AC7" s="140">
        <v>107.12283221357677</v>
      </c>
    </row>
    <row r="8" spans="1:29" ht="12.75">
      <c r="A8" s="144">
        <v>1</v>
      </c>
      <c r="B8" s="144">
        <v>1</v>
      </c>
      <c r="C8" s="144">
        <v>1</v>
      </c>
      <c r="D8" s="128">
        <v>113000</v>
      </c>
      <c r="E8" s="56" t="s">
        <v>17</v>
      </c>
      <c r="F8" s="140">
        <v>262.82335550628233</v>
      </c>
      <c r="G8" s="140">
        <v>472.59169689641271</v>
      </c>
      <c r="H8" s="140">
        <v>459.92309967465246</v>
      </c>
      <c r="I8" s="140">
        <v>420.45795420457955</v>
      </c>
      <c r="J8" s="140">
        <v>382.83331402756869</v>
      </c>
      <c r="K8" s="140">
        <v>383.18034290235289</v>
      </c>
      <c r="L8" s="140">
        <v>195.41759053954178</v>
      </c>
      <c r="M8" s="140">
        <v>317.91616283756548</v>
      </c>
      <c r="N8" s="140">
        <v>297.24933451641527</v>
      </c>
      <c r="O8" s="140">
        <v>202.97970202979701</v>
      </c>
      <c r="P8" s="140">
        <v>194.02293524846519</v>
      </c>
      <c r="Q8" s="140">
        <v>236.99281649239842</v>
      </c>
      <c r="R8" s="140">
        <v>58.832224685883226</v>
      </c>
      <c r="S8" s="140">
        <v>84.643288996372377</v>
      </c>
      <c r="T8" s="140">
        <v>78.872128561569596</v>
      </c>
      <c r="U8" s="140">
        <v>70.99290070992906</v>
      </c>
      <c r="V8" s="140">
        <v>30.696165875130323</v>
      </c>
      <c r="W8" s="140">
        <v>64.912296474776824</v>
      </c>
      <c r="X8" s="140">
        <v>8.5735402808573546</v>
      </c>
      <c r="Y8" s="140">
        <v>70.032245062474814</v>
      </c>
      <c r="Z8" s="140">
        <v>83.801636596667649</v>
      </c>
      <c r="AA8" s="140">
        <v>146.48535146485349</v>
      </c>
      <c r="AB8" s="140">
        <v>158.11421290397314</v>
      </c>
      <c r="AC8" s="140">
        <v>81.275229935177606</v>
      </c>
    </row>
    <row r="9" spans="1:29" ht="12.75">
      <c r="A9" s="144">
        <v>1</v>
      </c>
      <c r="B9" s="144">
        <v>1</v>
      </c>
      <c r="C9" s="144">
        <v>1</v>
      </c>
      <c r="D9" s="128">
        <v>513000</v>
      </c>
      <c r="E9" s="56" t="s">
        <v>96</v>
      </c>
      <c r="F9" s="140">
        <v>182.89233863364967</v>
      </c>
      <c r="G9" s="140">
        <v>253.82262996941893</v>
      </c>
      <c r="H9" s="140">
        <v>288.90015205271169</v>
      </c>
      <c r="I9" s="140">
        <v>262.18683239463974</v>
      </c>
      <c r="J9" s="140">
        <v>66.456803077999297</v>
      </c>
      <c r="K9" s="140">
        <v>211.52751510255044</v>
      </c>
      <c r="L9" s="140">
        <v>116.90025768336372</v>
      </c>
      <c r="M9" s="140">
        <v>140.67278287461775</v>
      </c>
      <c r="N9" s="140">
        <v>125.69690826153065</v>
      </c>
      <c r="O9" s="140">
        <v>96.135171878034569</v>
      </c>
      <c r="P9" s="140">
        <v>26.815902996385681</v>
      </c>
      <c r="Q9" s="140">
        <v>104.66205174344944</v>
      </c>
      <c r="R9" s="140">
        <v>60.335616868832879</v>
      </c>
      <c r="S9" s="140">
        <v>82.568807339449506</v>
      </c>
      <c r="T9" s="140">
        <v>99.341104916371066</v>
      </c>
      <c r="U9" s="140">
        <v>64.090114585356403</v>
      </c>
      <c r="V9" s="140">
        <v>8.1613617815086901</v>
      </c>
      <c r="W9" s="140">
        <v>63.898936853895442</v>
      </c>
      <c r="X9" s="140">
        <v>5.6564640814530831</v>
      </c>
      <c r="Y9" s="140">
        <v>30.581039755351682</v>
      </c>
      <c r="Z9" s="140">
        <v>63.862138874809929</v>
      </c>
      <c r="AA9" s="140">
        <v>101.96154593124878</v>
      </c>
      <c r="AB9" s="140">
        <v>31.479538300104934</v>
      </c>
      <c r="AC9" s="140">
        <v>42.966526505205557</v>
      </c>
    </row>
    <row r="10" spans="1:29" ht="13.5" customHeight="1">
      <c r="A10" s="144">
        <v>1</v>
      </c>
      <c r="B10" s="144">
        <v>1</v>
      </c>
      <c r="C10" s="144">
        <v>1</v>
      </c>
      <c r="D10" s="128">
        <v>914000</v>
      </c>
      <c r="E10" s="56" t="s">
        <v>135</v>
      </c>
      <c r="F10" s="140">
        <v>180.31757423522026</v>
      </c>
      <c r="G10" s="140">
        <v>263.04316233105652</v>
      </c>
      <c r="H10" s="140">
        <v>291.06914667045294</v>
      </c>
      <c r="I10" s="140">
        <v>305.25350451984804</v>
      </c>
      <c r="J10" s="140">
        <v>103.07617973908842</v>
      </c>
      <c r="K10" s="140">
        <v>227.17343818261247</v>
      </c>
      <c r="L10" s="140">
        <v>77.150802906611645</v>
      </c>
      <c r="M10" s="140">
        <v>145.32771399505887</v>
      </c>
      <c r="N10" s="140">
        <v>150.50404657106347</v>
      </c>
      <c r="O10" s="140">
        <v>121.83938163238568</v>
      </c>
      <c r="P10" s="140">
        <v>56.369785794813978</v>
      </c>
      <c r="Q10" s="140">
        <v>107.93308148947652</v>
      </c>
      <c r="R10" s="140">
        <v>96.887054812954162</v>
      </c>
      <c r="S10" s="140">
        <v>69.757302717628207</v>
      </c>
      <c r="T10" s="140">
        <v>62.473377821950848</v>
      </c>
      <c r="U10" s="140">
        <v>64.194943010611809</v>
      </c>
      <c r="V10" s="140">
        <v>9.6633918505395364</v>
      </c>
      <c r="W10" s="140">
        <v>65.530799475753597</v>
      </c>
      <c r="X10" s="140">
        <v>6.2797165156544361</v>
      </c>
      <c r="Y10" s="140">
        <v>47.958145618369421</v>
      </c>
      <c r="Z10" s="140">
        <v>78.091722277438592</v>
      </c>
      <c r="AA10" s="140">
        <v>119.21917987685052</v>
      </c>
      <c r="AB10" s="140">
        <v>37.043002093734898</v>
      </c>
      <c r="AC10" s="140">
        <v>53.709557217382361</v>
      </c>
    </row>
    <row r="11" spans="1:29" ht="12.75">
      <c r="A11" s="144">
        <v>1</v>
      </c>
      <c r="B11" s="144">
        <v>1</v>
      </c>
      <c r="C11" s="144">
        <v>1</v>
      </c>
      <c r="D11" s="128">
        <v>915000</v>
      </c>
      <c r="E11" s="56" t="s">
        <v>136</v>
      </c>
      <c r="F11" s="140">
        <v>313.89265646192598</v>
      </c>
      <c r="G11" s="140">
        <v>437.56670224119534</v>
      </c>
      <c r="H11" s="140">
        <v>529.41176470588232</v>
      </c>
      <c r="I11" s="140">
        <v>513.7491616364855</v>
      </c>
      <c r="J11" s="140">
        <v>374.27268438433714</v>
      </c>
      <c r="K11" s="140">
        <v>425.06305588742867</v>
      </c>
      <c r="L11" s="140">
        <v>248.9827552799845</v>
      </c>
      <c r="M11" s="140">
        <v>295.77679524317733</v>
      </c>
      <c r="N11" s="140">
        <v>317.07317073170731</v>
      </c>
      <c r="O11" s="140">
        <v>277.66599597585514</v>
      </c>
      <c r="P11" s="140">
        <v>213.8701053624784</v>
      </c>
      <c r="Q11" s="140">
        <v>269.48095048453473</v>
      </c>
      <c r="R11" s="140">
        <v>52.315442743654337</v>
      </c>
      <c r="S11" s="140">
        <v>96.051227321237974</v>
      </c>
      <c r="T11" s="140">
        <v>136.29842180774745</v>
      </c>
      <c r="U11" s="140">
        <v>105.96914822266928</v>
      </c>
      <c r="V11" s="140">
        <v>72.338417990250022</v>
      </c>
      <c r="W11" s="140">
        <v>89.472985530333162</v>
      </c>
      <c r="X11" s="140">
        <v>12.594458438287154</v>
      </c>
      <c r="Y11" s="140">
        <v>45.738679676780002</v>
      </c>
      <c r="Z11" s="140">
        <v>76.040172166427539</v>
      </c>
      <c r="AA11" s="140">
        <v>130.11401743796111</v>
      </c>
      <c r="AB11" s="140">
        <v>88.064161031608748</v>
      </c>
      <c r="AC11" s="140">
        <v>66.10911987256074</v>
      </c>
    </row>
    <row r="12" spans="1:29" ht="12.75">
      <c r="A12" s="144">
        <v>1</v>
      </c>
      <c r="B12" s="144">
        <v>1</v>
      </c>
      <c r="C12" s="144">
        <v>1</v>
      </c>
      <c r="D12" s="128">
        <v>916000</v>
      </c>
      <c r="E12" s="56" t="s">
        <v>137</v>
      </c>
      <c r="F12" s="140">
        <v>264.2915356851787</v>
      </c>
      <c r="G12" s="140">
        <v>357.54824063564138</v>
      </c>
      <c r="H12" s="140">
        <v>401.19985001874767</v>
      </c>
      <c r="I12" s="140">
        <v>422.95571404876426</v>
      </c>
      <c r="J12" s="140">
        <v>139.20671243325705</v>
      </c>
      <c r="K12" s="140">
        <v>314.28383964306806</v>
      </c>
      <c r="L12" s="140">
        <v>213.06322039818374</v>
      </c>
      <c r="M12" s="140">
        <v>255.39160045402951</v>
      </c>
      <c r="N12" s="140">
        <v>230.59617547806522</v>
      </c>
      <c r="O12" s="140">
        <v>184.11013435063856</v>
      </c>
      <c r="P12" s="140">
        <v>101.06788710907705</v>
      </c>
      <c r="Q12" s="140">
        <v>198.47779017124859</v>
      </c>
      <c r="R12" s="140">
        <v>46.571195715449988</v>
      </c>
      <c r="S12" s="140">
        <v>77.563374952705317</v>
      </c>
      <c r="T12" s="140">
        <v>103.11211098612679</v>
      </c>
      <c r="U12" s="140">
        <v>72.980593796649515</v>
      </c>
      <c r="V12" s="140">
        <v>22.883295194508019</v>
      </c>
      <c r="W12" s="140">
        <v>62.987992913850817</v>
      </c>
      <c r="X12" s="140">
        <v>4.6571195715449996</v>
      </c>
      <c r="Y12" s="140">
        <v>24.593265228906542</v>
      </c>
      <c r="Z12" s="140">
        <v>67.491563554555682</v>
      </c>
      <c r="AA12" s="140">
        <v>165.86498590147619</v>
      </c>
      <c r="AB12" s="140">
        <v>15.255530129672007</v>
      </c>
      <c r="AC12" s="140">
        <v>52.818056557968639</v>
      </c>
    </row>
    <row r="13" spans="1:29" ht="12.75">
      <c r="A13" s="144">
        <v>1</v>
      </c>
      <c r="B13" s="144">
        <v>1</v>
      </c>
      <c r="C13" s="144">
        <v>1</v>
      </c>
      <c r="D13" s="128">
        <v>114000</v>
      </c>
      <c r="E13" s="56" t="s">
        <v>18</v>
      </c>
      <c r="F13" s="140">
        <v>130.48635824436536</v>
      </c>
      <c r="G13" s="140">
        <v>182.29491821700586</v>
      </c>
      <c r="H13" s="140">
        <v>212.60997067448679</v>
      </c>
      <c r="I13" s="140">
        <v>284.37682855471036</v>
      </c>
      <c r="J13" s="140">
        <v>153.41308937368052</v>
      </c>
      <c r="K13" s="140">
        <v>188.14062219025357</v>
      </c>
      <c r="L13" s="140">
        <v>70.383550810597072</v>
      </c>
      <c r="M13" s="140">
        <v>82.407291796728671</v>
      </c>
      <c r="N13" s="140">
        <v>83.088954056695982</v>
      </c>
      <c r="O13" s="140">
        <v>95.962551199531902</v>
      </c>
      <c r="P13" s="140">
        <v>56.298381421534131</v>
      </c>
      <c r="Q13" s="140">
        <v>77.549001978061497</v>
      </c>
      <c r="R13" s="140">
        <v>56.939501779359432</v>
      </c>
      <c r="S13" s="140">
        <v>82.407291796728657</v>
      </c>
      <c r="T13" s="140">
        <v>86.754643206256105</v>
      </c>
      <c r="U13" s="140">
        <v>84.2598010532475</v>
      </c>
      <c r="V13" s="140">
        <v>21.111893033075308</v>
      </c>
      <c r="W13" s="140">
        <v>66.534795900017983</v>
      </c>
      <c r="X13" s="140">
        <v>3.1633056544088571</v>
      </c>
      <c r="Y13" s="140">
        <v>17.480334623548508</v>
      </c>
      <c r="Z13" s="140">
        <v>42.766373411534701</v>
      </c>
      <c r="AA13" s="140">
        <v>104.15447630193096</v>
      </c>
      <c r="AB13" s="140">
        <v>76.002814919071071</v>
      </c>
      <c r="AC13" s="140">
        <v>44.056824312174065</v>
      </c>
    </row>
    <row r="14" spans="1:29" ht="12.75">
      <c r="A14" s="144">
        <v>1</v>
      </c>
      <c r="B14" s="144">
        <v>1</v>
      </c>
      <c r="C14" s="144">
        <v>1</v>
      </c>
      <c r="D14" s="128">
        <v>116000</v>
      </c>
      <c r="E14" s="56" t="s">
        <v>19</v>
      </c>
      <c r="F14" s="140">
        <v>355.37079254391847</v>
      </c>
      <c r="G14" s="140">
        <v>548.54635216675808</v>
      </c>
      <c r="H14" s="140">
        <v>519.66141647915993</v>
      </c>
      <c r="I14" s="140">
        <v>475.80967612954828</v>
      </c>
      <c r="J14" s="140">
        <v>226.61173048957826</v>
      </c>
      <c r="K14" s="140">
        <v>421.94583284900619</v>
      </c>
      <c r="L14" s="140">
        <v>242.05444548746146</v>
      </c>
      <c r="M14" s="140">
        <v>355.45803620405923</v>
      </c>
      <c r="N14" s="140">
        <v>275.36697739204971</v>
      </c>
      <c r="O14" s="140">
        <v>200.91963214714116</v>
      </c>
      <c r="P14" s="140">
        <v>110.27629665535628</v>
      </c>
      <c r="Q14" s="140">
        <v>239.06389244062149</v>
      </c>
      <c r="R14" s="140">
        <v>91.18948638862814</v>
      </c>
      <c r="S14" s="140">
        <v>106.4179923203511</v>
      </c>
      <c r="T14" s="140">
        <v>100.71788278152783</v>
      </c>
      <c r="U14" s="140">
        <v>83.966413434626233</v>
      </c>
      <c r="V14" s="140">
        <v>25.448376151236054</v>
      </c>
      <c r="W14" s="140">
        <v>83.691735441125189</v>
      </c>
      <c r="X14" s="140">
        <v>22.126860667828883</v>
      </c>
      <c r="Y14" s="140">
        <v>86.670323642347782</v>
      </c>
      <c r="Z14" s="140">
        <v>143.57655630558236</v>
      </c>
      <c r="AA14" s="140">
        <v>190.9236305477809</v>
      </c>
      <c r="AB14" s="140">
        <v>90.88705768298594</v>
      </c>
      <c r="AC14" s="140">
        <v>99.190204967259476</v>
      </c>
    </row>
    <row r="15" spans="1:29" s="36" customFormat="1" ht="12.75">
      <c r="A15" s="144">
        <v>1</v>
      </c>
      <c r="B15" s="144">
        <v>1</v>
      </c>
      <c r="C15" s="144">
        <v>1</v>
      </c>
      <c r="D15" s="128">
        <v>117000</v>
      </c>
      <c r="E15" s="56" t="s">
        <v>20</v>
      </c>
      <c r="F15" s="140">
        <v>192.73070074368911</v>
      </c>
      <c r="G15" s="140">
        <v>341.51193633952255</v>
      </c>
      <c r="H15" s="140">
        <v>366.19229434224235</v>
      </c>
      <c r="I15" s="140">
        <v>348.70269376962483</v>
      </c>
      <c r="J15" s="140">
        <v>177.7961546413066</v>
      </c>
      <c r="K15" s="140">
        <v>278.63104657296225</v>
      </c>
      <c r="L15" s="140">
        <v>135.12098041269508</v>
      </c>
      <c r="M15" s="140">
        <v>247.0159151193634</v>
      </c>
      <c r="N15" s="140">
        <v>218.67407150295034</v>
      </c>
      <c r="O15" s="140">
        <v>163.60932077342588</v>
      </c>
      <c r="P15" s="140">
        <v>59.954517262766174</v>
      </c>
      <c r="Q15" s="140">
        <v>165.06872692295758</v>
      </c>
      <c r="R15" s="140">
        <v>42.945427883104642</v>
      </c>
      <c r="S15" s="140">
        <v>49.734748010610105</v>
      </c>
      <c r="T15" s="140">
        <v>59.007289135716803</v>
      </c>
      <c r="U15" s="140">
        <v>42.968104445546189</v>
      </c>
      <c r="V15" s="140">
        <v>16.539177175935507</v>
      </c>
      <c r="W15" s="140">
        <v>43.12885910205096</v>
      </c>
      <c r="X15" s="140">
        <v>14.664292447889389</v>
      </c>
      <c r="Y15" s="140">
        <v>44.761273209549074</v>
      </c>
      <c r="Z15" s="140">
        <v>88.510933703575148</v>
      </c>
      <c r="AA15" s="140">
        <v>142.12526855065278</v>
      </c>
      <c r="AB15" s="140">
        <v>101.30246020260492</v>
      </c>
      <c r="AC15" s="140">
        <v>70.4334605479537</v>
      </c>
    </row>
    <row r="16" spans="1:29" ht="12.75">
      <c r="A16" s="144">
        <v>1</v>
      </c>
      <c r="B16" s="144">
        <v>1</v>
      </c>
      <c r="C16" s="144">
        <v>1</v>
      </c>
      <c r="D16" s="128">
        <v>119000</v>
      </c>
      <c r="E16" s="56" t="s">
        <v>21</v>
      </c>
      <c r="F16" s="140">
        <v>450.36527718091963</v>
      </c>
      <c r="G16" s="140">
        <v>706.76274944567626</v>
      </c>
      <c r="H16" s="140">
        <v>717.53829170691324</v>
      </c>
      <c r="I16" s="140">
        <v>658.17694369973196</v>
      </c>
      <c r="J16" s="140">
        <v>465.07961532397917</v>
      </c>
      <c r="K16" s="140">
        <v>586.45146738176982</v>
      </c>
      <c r="L16" s="140">
        <v>371.29351095831544</v>
      </c>
      <c r="M16" s="140">
        <v>527.99334811529934</v>
      </c>
      <c r="N16" s="140">
        <v>516.07561749689523</v>
      </c>
      <c r="O16" s="140">
        <v>398.12332439678283</v>
      </c>
      <c r="P16" s="140">
        <v>228.59845498975247</v>
      </c>
      <c r="Q16" s="140">
        <v>408.26044460038594</v>
      </c>
      <c r="R16" s="140">
        <v>75.633863343360559</v>
      </c>
      <c r="S16" s="140">
        <v>121.95121951219517</v>
      </c>
      <c r="T16" s="140">
        <v>106.25086242583134</v>
      </c>
      <c r="U16" s="140">
        <v>80.428954423592586</v>
      </c>
      <c r="V16" s="140">
        <v>37.836985653476248</v>
      </c>
      <c r="W16" s="140">
        <v>84.45903611438311</v>
      </c>
      <c r="X16" s="140">
        <v>3.4379028792436612</v>
      </c>
      <c r="Y16" s="140">
        <v>56.81818181818182</v>
      </c>
      <c r="Z16" s="140">
        <v>95.211811784186565</v>
      </c>
      <c r="AA16" s="140">
        <v>179.62466487935657</v>
      </c>
      <c r="AB16" s="140">
        <v>198.64417468075044</v>
      </c>
      <c r="AC16" s="140">
        <v>93.731986667000839</v>
      </c>
    </row>
    <row r="17" spans="1:29" ht="12.75">
      <c r="A17" s="144">
        <v>1</v>
      </c>
      <c r="B17" s="144">
        <v>1</v>
      </c>
      <c r="C17" s="144">
        <v>1</v>
      </c>
      <c r="D17" s="128">
        <v>124000</v>
      </c>
      <c r="E17" s="56" t="s">
        <v>24</v>
      </c>
      <c r="F17" s="140">
        <v>197.87415772990414</v>
      </c>
      <c r="G17" s="140">
        <v>314.90015360983108</v>
      </c>
      <c r="H17" s="140">
        <v>376.18505877891539</v>
      </c>
      <c r="I17" s="140">
        <v>443.36067390822438</v>
      </c>
      <c r="J17" s="140">
        <v>262.9091846378555</v>
      </c>
      <c r="K17" s="140">
        <v>307.65620902403003</v>
      </c>
      <c r="L17" s="140">
        <v>137.13580715573693</v>
      </c>
      <c r="M17" s="140">
        <v>184.33179723502303</v>
      </c>
      <c r="N17" s="140">
        <v>193.40159271899887</v>
      </c>
      <c r="O17" s="140">
        <v>181.77787630237196</v>
      </c>
      <c r="P17" s="140">
        <v>145.20147779018816</v>
      </c>
      <c r="Q17" s="140">
        <v>165.49115954231135</v>
      </c>
      <c r="R17" s="140">
        <v>40.808579292018599</v>
      </c>
      <c r="S17" s="140">
        <v>55.299539170506968</v>
      </c>
      <c r="T17" s="140">
        <v>52.332195676905577</v>
      </c>
      <c r="U17" s="140">
        <v>62.809428803665128</v>
      </c>
      <c r="V17" s="140">
        <v>23.197869232751959</v>
      </c>
      <c r="W17" s="140">
        <v>46.790244441070527</v>
      </c>
      <c r="X17" s="140">
        <v>19.929771282148618</v>
      </c>
      <c r="Y17" s="140">
        <v>75.268817204301087</v>
      </c>
      <c r="Z17" s="140">
        <v>130.45127038301101</v>
      </c>
      <c r="AA17" s="140">
        <v>198.77336880218724</v>
      </c>
      <c r="AB17" s="140">
        <v>94.509837614915384</v>
      </c>
      <c r="AC17" s="140">
        <v>95.37480504064817</v>
      </c>
    </row>
    <row r="18" spans="1:29" ht="12.75">
      <c r="A18" s="145"/>
      <c r="B18" s="145"/>
      <c r="C18" s="145"/>
      <c r="D18" s="146"/>
      <c r="E18" s="112" t="s">
        <v>209</v>
      </c>
      <c r="F18" s="272">
        <v>279.86915879795032</v>
      </c>
      <c r="G18" s="272">
        <v>429.11649571379019</v>
      </c>
      <c r="H18" s="272">
        <v>461.18826675604151</v>
      </c>
      <c r="I18" s="272">
        <v>467.86367258918938</v>
      </c>
      <c r="J18" s="272">
        <v>251.74400970579313</v>
      </c>
      <c r="K18" s="272">
        <v>369.87944679206618</v>
      </c>
      <c r="L18" s="272">
        <v>204.14847632058681</v>
      </c>
      <c r="M18" s="272">
        <v>282.79782256294817</v>
      </c>
      <c r="N18" s="272">
        <v>275.94489480997368</v>
      </c>
      <c r="O18" s="272">
        <v>217.85864971838438</v>
      </c>
      <c r="P18" s="272">
        <v>122.56674677056843</v>
      </c>
      <c r="Q18" s="272">
        <v>220.44986222670346</v>
      </c>
      <c r="R18" s="272">
        <v>64.170800346496463</v>
      </c>
      <c r="S18" s="272">
        <v>85.794983966531433</v>
      </c>
      <c r="T18" s="272">
        <v>89.584337054958567</v>
      </c>
      <c r="U18" s="272">
        <v>84.116343082167418</v>
      </c>
      <c r="V18" s="272">
        <v>28.153021783595037</v>
      </c>
      <c r="W18" s="272">
        <v>70.516766298977487</v>
      </c>
      <c r="X18" s="272">
        <v>11.549882130867061</v>
      </c>
      <c r="Y18" s="272">
        <v>60.523689184310555</v>
      </c>
      <c r="Z18" s="272">
        <v>95.6590348911093</v>
      </c>
      <c r="AA18" s="272">
        <v>165.8886797886376</v>
      </c>
      <c r="AB18" s="272">
        <v>101.02424115162968</v>
      </c>
      <c r="AC18" s="272">
        <v>78.912818266385202</v>
      </c>
    </row>
    <row r="19" spans="1:29" ht="12.75">
      <c r="A19" s="144">
        <v>2</v>
      </c>
      <c r="B19" s="144">
        <v>2</v>
      </c>
      <c r="C19" s="144">
        <v>1</v>
      </c>
      <c r="D19" s="128">
        <v>334002</v>
      </c>
      <c r="E19" s="56" t="s">
        <v>249</v>
      </c>
      <c r="F19" s="140">
        <v>312.343828085957</v>
      </c>
      <c r="G19" s="140">
        <v>448.86363636363632</v>
      </c>
      <c r="H19" s="140">
        <v>493.69320493693203</v>
      </c>
      <c r="I19" s="140">
        <v>565.06849315068484</v>
      </c>
      <c r="J19" s="140">
        <v>204.89835120858012</v>
      </c>
      <c r="K19" s="140">
        <v>374.15331684765079</v>
      </c>
      <c r="L19" s="140">
        <v>242.37881059470266</v>
      </c>
      <c r="M19" s="140">
        <v>355.11363636363637</v>
      </c>
      <c r="N19" s="140">
        <v>359.41950359419502</v>
      </c>
      <c r="O19" s="140">
        <v>298.99894625922025</v>
      </c>
      <c r="P19" s="140">
        <v>149.67184248439253</v>
      </c>
      <c r="Q19" s="140">
        <v>262.33738307708848</v>
      </c>
      <c r="R19" s="140">
        <v>53.306679993336672</v>
      </c>
      <c r="S19" s="140">
        <v>38.352272727272755</v>
      </c>
      <c r="T19" s="140">
        <v>55.608300556083016</v>
      </c>
      <c r="U19" s="140">
        <v>47.418335089567961</v>
      </c>
      <c r="V19" s="140">
        <v>6.4030734752681306</v>
      </c>
      <c r="W19" s="140">
        <v>37.845392968498018</v>
      </c>
      <c r="X19" s="140">
        <v>16.658337497917707</v>
      </c>
      <c r="Y19" s="140">
        <v>55.397727272727273</v>
      </c>
      <c r="Z19" s="140">
        <v>78.665400786654004</v>
      </c>
      <c r="AA19" s="140">
        <v>218.65121180189672</v>
      </c>
      <c r="AB19" s="140">
        <v>48.823435248919488</v>
      </c>
      <c r="AC19" s="140">
        <v>73.970540802064292</v>
      </c>
    </row>
    <row r="20" spans="1:29" ht="12.75">
      <c r="A20" s="144">
        <v>2</v>
      </c>
      <c r="B20" s="144">
        <v>2</v>
      </c>
      <c r="C20" s="144">
        <v>1</v>
      </c>
      <c r="D20" s="128">
        <v>711000</v>
      </c>
      <c r="E20" s="56" t="s">
        <v>368</v>
      </c>
      <c r="F20" s="140">
        <v>202.32985898221949</v>
      </c>
      <c r="G20" s="140">
        <v>327.69382391590011</v>
      </c>
      <c r="H20" s="140">
        <v>326.04373757455278</v>
      </c>
      <c r="I20" s="140">
        <v>363.14572089437155</v>
      </c>
      <c r="J20" s="140">
        <v>233.62920783788311</v>
      </c>
      <c r="K20" s="140">
        <v>282.37163284465947</v>
      </c>
      <c r="L20" s="140">
        <v>129.26629879419579</v>
      </c>
      <c r="M20" s="140">
        <v>220.10512483574246</v>
      </c>
      <c r="N20" s="140">
        <v>193.24055666003977</v>
      </c>
      <c r="O20" s="140">
        <v>154.97301464919045</v>
      </c>
      <c r="P20" s="140">
        <v>79.551163959135835</v>
      </c>
      <c r="Q20" s="140">
        <v>153.10175489275656</v>
      </c>
      <c r="R20" s="140">
        <v>68.465154302064178</v>
      </c>
      <c r="S20" s="140">
        <v>66.524310118265461</v>
      </c>
      <c r="T20" s="140">
        <v>72.365805168986157</v>
      </c>
      <c r="U20" s="140">
        <v>56.283731688511907</v>
      </c>
      <c r="V20" s="140">
        <v>22.609278177859643</v>
      </c>
      <c r="W20" s="140">
        <v>58.640860836282236</v>
      </c>
      <c r="X20" s="140">
        <v>4.5984058859595338</v>
      </c>
      <c r="Y20" s="140">
        <v>41.064388961892249</v>
      </c>
      <c r="Z20" s="140">
        <v>60.437375745526836</v>
      </c>
      <c r="AA20" s="140">
        <v>151.88897455666924</v>
      </c>
      <c r="AB20" s="140">
        <v>131.46876570088762</v>
      </c>
      <c r="AC20" s="140">
        <v>70.629017115620712</v>
      </c>
    </row>
    <row r="21" spans="1:29" s="36" customFormat="1" ht="12.75">
      <c r="A21" s="144">
        <v>2</v>
      </c>
      <c r="B21" s="144">
        <v>2</v>
      </c>
      <c r="C21" s="144">
        <v>1</v>
      </c>
      <c r="D21" s="128">
        <v>314000</v>
      </c>
      <c r="E21" s="56" t="s">
        <v>54</v>
      </c>
      <c r="F21" s="140">
        <v>128.51527063804053</v>
      </c>
      <c r="G21" s="140">
        <v>263.05269049332372</v>
      </c>
      <c r="H21" s="140">
        <v>270.00808407437353</v>
      </c>
      <c r="I21" s="140">
        <v>315.78947368421052</v>
      </c>
      <c r="J21" s="140">
        <v>184.53210858689411</v>
      </c>
      <c r="K21" s="140">
        <v>220.94321295504298</v>
      </c>
      <c r="L21" s="140">
        <v>93.236568894264693</v>
      </c>
      <c r="M21" s="140">
        <v>180.69880866714641</v>
      </c>
      <c r="N21" s="140">
        <v>176.23282134195634</v>
      </c>
      <c r="O21" s="140">
        <v>159.96684624948199</v>
      </c>
      <c r="P21" s="140">
        <v>66.431559091281883</v>
      </c>
      <c r="Q21" s="140">
        <v>130.91320295170854</v>
      </c>
      <c r="R21" s="140">
        <v>25.703054127608105</v>
      </c>
      <c r="S21" s="140">
        <v>34.380746781802181</v>
      </c>
      <c r="T21" s="140">
        <v>34.761519805982246</v>
      </c>
      <c r="U21" s="140">
        <v>39.784500621632823</v>
      </c>
      <c r="V21" s="140">
        <v>17.222996801443454</v>
      </c>
      <c r="W21" s="140">
        <v>29.865027472925767</v>
      </c>
      <c r="X21" s="140">
        <v>9.5756476161677249</v>
      </c>
      <c r="Y21" s="140">
        <v>47.973135044375155</v>
      </c>
      <c r="Z21" s="140">
        <v>59.013742926434922</v>
      </c>
      <c r="AA21" s="140">
        <v>116.03812681309573</v>
      </c>
      <c r="AB21" s="140">
        <v>100.87755269416878</v>
      </c>
      <c r="AC21" s="140">
        <v>60.164982530408693</v>
      </c>
    </row>
    <row r="22" spans="1:29" s="36" customFormat="1" ht="12.75">
      <c r="A22" s="144">
        <v>2</v>
      </c>
      <c r="B22" s="144">
        <v>2</v>
      </c>
      <c r="C22" s="144">
        <v>1</v>
      </c>
      <c r="D22" s="128">
        <v>512000</v>
      </c>
      <c r="E22" s="56" t="s">
        <v>95</v>
      </c>
      <c r="F22" s="140">
        <v>152.4340272086543</v>
      </c>
      <c r="G22" s="140">
        <v>299.55717634800732</v>
      </c>
      <c r="H22" s="140">
        <v>327.78618255168936</v>
      </c>
      <c r="I22" s="140">
        <v>360.03600360036006</v>
      </c>
      <c r="J22" s="140">
        <v>16.662038322688144</v>
      </c>
      <c r="K22" s="140">
        <v>229.60229602296025</v>
      </c>
      <c r="L22" s="140">
        <v>72.119324700868717</v>
      </c>
      <c r="M22" s="140">
        <v>156.29070070330815</v>
      </c>
      <c r="N22" s="140">
        <v>123.55017650025214</v>
      </c>
      <c r="O22" s="140">
        <v>119.26192619261927</v>
      </c>
      <c r="P22" s="140">
        <v>13.885031935573451</v>
      </c>
      <c r="Q22" s="140">
        <v>96.123183454056758</v>
      </c>
      <c r="R22" s="140">
        <v>75.39747582363546</v>
      </c>
      <c r="S22" s="140">
        <v>114.61318051575932</v>
      </c>
      <c r="T22" s="140">
        <v>128.59304084720125</v>
      </c>
      <c r="U22" s="140">
        <v>92.259225922592236</v>
      </c>
      <c r="V22" s="140">
        <v>0</v>
      </c>
      <c r="W22" s="140">
        <v>82.911940230513423</v>
      </c>
      <c r="X22" s="140">
        <v>4.9172266841501395</v>
      </c>
      <c r="Y22" s="140">
        <v>28.653295128939828</v>
      </c>
      <c r="Z22" s="140">
        <v>75.642965204236006</v>
      </c>
      <c r="AA22" s="140">
        <v>148.51485148514851</v>
      </c>
      <c r="AB22" s="140">
        <v>2.7770063871146906</v>
      </c>
      <c r="AC22" s="140">
        <v>50.567172338390051</v>
      </c>
    </row>
    <row r="23" spans="1:29" s="36" customFormat="1" ht="12.75">
      <c r="A23" s="144">
        <v>2</v>
      </c>
      <c r="B23" s="144">
        <v>2</v>
      </c>
      <c r="C23" s="144">
        <v>1</v>
      </c>
      <c r="D23" s="128">
        <v>111000</v>
      </c>
      <c r="E23" s="56" t="s">
        <v>15</v>
      </c>
      <c r="F23" s="140">
        <v>161.15169746454663</v>
      </c>
      <c r="G23" s="140">
        <v>277.89299046038991</v>
      </c>
      <c r="H23" s="140">
        <v>336.51311058913768</v>
      </c>
      <c r="I23" s="140">
        <v>428.46843135235349</v>
      </c>
      <c r="J23" s="140">
        <v>325.96752533268221</v>
      </c>
      <c r="K23" s="140">
        <v>282.97806076545089</v>
      </c>
      <c r="L23" s="140">
        <v>124.62397937258272</v>
      </c>
      <c r="M23" s="140">
        <v>212.45218673671599</v>
      </c>
      <c r="N23" s="140">
        <v>237.76424907722543</v>
      </c>
      <c r="O23" s="140">
        <v>228.13884025131321</v>
      </c>
      <c r="P23" s="140">
        <v>145.89183249908436</v>
      </c>
      <c r="Q23" s="140">
        <v>181.93300574434218</v>
      </c>
      <c r="R23" s="140">
        <v>29.275891706059305</v>
      </c>
      <c r="S23" s="140">
        <v>31.337849670491739</v>
      </c>
      <c r="T23" s="140">
        <v>31.6379847562437</v>
      </c>
      <c r="U23" s="140">
        <v>42.228859820784827</v>
      </c>
      <c r="V23" s="140">
        <v>17.70235624465877</v>
      </c>
      <c r="W23" s="140">
        <v>30.624956744411378</v>
      </c>
      <c r="X23" s="140">
        <v>7.2518263859045984</v>
      </c>
      <c r="Y23" s="140">
        <v>34.102954053182174</v>
      </c>
      <c r="Z23" s="140">
        <v>67.110876755668471</v>
      </c>
      <c r="AA23" s="140">
        <v>158.10073128025542</v>
      </c>
      <c r="AB23" s="140">
        <v>162.37333658893908</v>
      </c>
      <c r="AC23" s="140">
        <v>70.420098276697345</v>
      </c>
    </row>
    <row r="24" spans="1:29" s="36" customFormat="1" ht="12.75">
      <c r="A24" s="144">
        <v>2</v>
      </c>
      <c r="B24" s="144">
        <v>2</v>
      </c>
      <c r="C24" s="144">
        <v>1</v>
      </c>
      <c r="D24" s="128">
        <v>315000</v>
      </c>
      <c r="E24" s="56" t="s">
        <v>55</v>
      </c>
      <c r="F24" s="140">
        <v>139.08355795148248</v>
      </c>
      <c r="G24" s="140">
        <v>264.16792397893005</v>
      </c>
      <c r="H24" s="140">
        <v>377.69006164161351</v>
      </c>
      <c r="I24" s="140">
        <v>388.0630567342007</v>
      </c>
      <c r="J24" s="140">
        <v>224.1563597495801</v>
      </c>
      <c r="K24" s="140">
        <v>260.21036034303734</v>
      </c>
      <c r="L24" s="140">
        <v>103.96611474778591</v>
      </c>
      <c r="M24" s="140">
        <v>178.9353873845258</v>
      </c>
      <c r="N24" s="140">
        <v>240.34822104466315</v>
      </c>
      <c r="O24" s="140">
        <v>191.92401719729114</v>
      </c>
      <c r="P24" s="140">
        <v>112.68896014658726</v>
      </c>
      <c r="Q24" s="140">
        <v>158.25097104180287</v>
      </c>
      <c r="R24" s="140">
        <v>27.724297266076242</v>
      </c>
      <c r="S24" s="140">
        <v>42.08687365996979</v>
      </c>
      <c r="T24" s="140">
        <v>49.475505569373816</v>
      </c>
      <c r="U24" s="140">
        <v>46.927248714418219</v>
      </c>
      <c r="V24" s="140">
        <v>20.76652924110552</v>
      </c>
      <c r="W24" s="140">
        <v>36.390031919393913</v>
      </c>
      <c r="X24" s="140">
        <v>7.3931459376203321</v>
      </c>
      <c r="Y24" s="140">
        <v>43.145662934434469</v>
      </c>
      <c r="Z24" s="140">
        <v>87.866335027576511</v>
      </c>
      <c r="AA24" s="140">
        <v>149.21179082249137</v>
      </c>
      <c r="AB24" s="140">
        <v>90.700870361887311</v>
      </c>
      <c r="AC24" s="140">
        <v>65.569357381840547</v>
      </c>
    </row>
    <row r="25" spans="1:29" s="36" customFormat="1" ht="12.75">
      <c r="A25" s="144">
        <v>2</v>
      </c>
      <c r="B25" s="144">
        <v>2</v>
      </c>
      <c r="C25" s="144">
        <v>1</v>
      </c>
      <c r="D25" s="128">
        <v>316000</v>
      </c>
      <c r="E25" s="56" t="s">
        <v>56</v>
      </c>
      <c r="F25" s="140">
        <v>126.1994159365874</v>
      </c>
      <c r="G25" s="140">
        <v>191.08280254777068</v>
      </c>
      <c r="H25" s="140">
        <v>286.09010194015127</v>
      </c>
      <c r="I25" s="140">
        <v>367.01474201474201</v>
      </c>
      <c r="J25" s="140">
        <v>210.84953940634594</v>
      </c>
      <c r="K25" s="140">
        <v>227.34840916659098</v>
      </c>
      <c r="L25" s="140">
        <v>99.082186065915721</v>
      </c>
      <c r="M25" s="140">
        <v>124.036205162588</v>
      </c>
      <c r="N25" s="140">
        <v>170.99638276882604</v>
      </c>
      <c r="O25" s="140">
        <v>170.45454545454544</v>
      </c>
      <c r="P25" s="140">
        <v>81.883316274309124</v>
      </c>
      <c r="Q25" s="140">
        <v>128.35649199285564</v>
      </c>
      <c r="R25" s="140">
        <v>21.90237797246558</v>
      </c>
      <c r="S25" s="140">
        <v>16.761649346295673</v>
      </c>
      <c r="T25" s="140">
        <v>41.104899704044747</v>
      </c>
      <c r="U25" s="140">
        <v>47.604422604422609</v>
      </c>
      <c r="V25" s="140">
        <v>55.271238485158655</v>
      </c>
      <c r="W25" s="140">
        <v>34.510943601852695</v>
      </c>
      <c r="X25" s="140">
        <v>5.2148518982060912</v>
      </c>
      <c r="Y25" s="140">
        <v>50.284948038887023</v>
      </c>
      <c r="Z25" s="140">
        <v>73.988819467280493</v>
      </c>
      <c r="AA25" s="140">
        <v>148.95577395577396</v>
      </c>
      <c r="AB25" s="140">
        <v>73.694984646878197</v>
      </c>
      <c r="AC25" s="140">
        <v>64.480973571882672</v>
      </c>
    </row>
    <row r="26" spans="1:29" s="36" customFormat="1" ht="12.75">
      <c r="A26" s="144">
        <v>2</v>
      </c>
      <c r="B26" s="144">
        <v>3</v>
      </c>
      <c r="C26" s="144">
        <v>1</v>
      </c>
      <c r="D26" s="128">
        <v>515000</v>
      </c>
      <c r="E26" s="56" t="s">
        <v>97</v>
      </c>
      <c r="F26" s="140">
        <v>164.56582633053222</v>
      </c>
      <c r="G26" s="140">
        <v>317.30292513634106</v>
      </c>
      <c r="H26" s="140">
        <v>323.26712606404533</v>
      </c>
      <c r="I26" s="140">
        <v>348.98923866036392</v>
      </c>
      <c r="J26" s="140">
        <v>149.98096688237533</v>
      </c>
      <c r="K26" s="140">
        <v>243.4889557398574</v>
      </c>
      <c r="L26" s="140">
        <v>109.71055088702147</v>
      </c>
      <c r="M26" s="140">
        <v>231.03619236489837</v>
      </c>
      <c r="N26" s="140">
        <v>193.55492501013376</v>
      </c>
      <c r="O26" s="140">
        <v>165.94589158201751</v>
      </c>
      <c r="P26" s="140">
        <v>60.144651693947466</v>
      </c>
      <c r="Q26" s="140">
        <v>142.27067994083134</v>
      </c>
      <c r="R26" s="140">
        <v>48.436041083099909</v>
      </c>
      <c r="S26" s="140">
        <v>58.502726822012875</v>
      </c>
      <c r="T26" s="140">
        <v>77.016619375759987</v>
      </c>
      <c r="U26" s="140">
        <v>68.389821985316217</v>
      </c>
      <c r="V26" s="140">
        <v>22.078416444613634</v>
      </c>
      <c r="W26" s="140">
        <v>52.354280585703101</v>
      </c>
      <c r="X26" s="140">
        <v>6.4192343604108313</v>
      </c>
      <c r="Y26" s="140">
        <v>27.764005949429848</v>
      </c>
      <c r="Z26" s="140">
        <v>52.695581678151598</v>
      </c>
      <c r="AA26" s="140">
        <v>114.65352509303027</v>
      </c>
      <c r="AB26" s="140">
        <v>67.757898743814238</v>
      </c>
      <c r="AC26" s="140">
        <v>48.863995213322923</v>
      </c>
    </row>
    <row r="27" spans="1:29" s="36" customFormat="1" ht="12.75">
      <c r="A27" s="144">
        <v>2</v>
      </c>
      <c r="B27" s="144">
        <v>2</v>
      </c>
      <c r="C27" s="144">
        <v>1</v>
      </c>
      <c r="D27" s="128">
        <v>120000</v>
      </c>
      <c r="E27" s="56" t="s">
        <v>22</v>
      </c>
      <c r="F27" s="140">
        <v>322.78381357266574</v>
      </c>
      <c r="G27" s="140">
        <v>480.37190082644628</v>
      </c>
      <c r="H27" s="140">
        <v>484.30275006084202</v>
      </c>
      <c r="I27" s="140">
        <v>417.53171856978094</v>
      </c>
      <c r="J27" s="140">
        <v>213.01093839953944</v>
      </c>
      <c r="K27" s="140">
        <v>381.64491215392263</v>
      </c>
      <c r="L27" s="140">
        <v>247.20516454101715</v>
      </c>
      <c r="M27" s="140">
        <v>307.33471074380168</v>
      </c>
      <c r="N27" s="140">
        <v>262.837673399854</v>
      </c>
      <c r="O27" s="140">
        <v>177.62399077277971</v>
      </c>
      <c r="P27" s="140">
        <v>80.598733448474377</v>
      </c>
      <c r="Q27" s="140">
        <v>220.85723318729958</v>
      </c>
      <c r="R27" s="140">
        <v>56.683986773736422</v>
      </c>
      <c r="S27" s="140">
        <v>82.644628099173545</v>
      </c>
      <c r="T27" s="140">
        <v>68.143100511073243</v>
      </c>
      <c r="U27" s="140">
        <v>78.431372549019656</v>
      </c>
      <c r="V27" s="140">
        <v>23.028209556706958</v>
      </c>
      <c r="W27" s="140">
        <v>62.327808138747137</v>
      </c>
      <c r="X27" s="140">
        <v>18.894662257912142</v>
      </c>
      <c r="Y27" s="140">
        <v>90.392561983471069</v>
      </c>
      <c r="Z27" s="140">
        <v>153.32197614991483</v>
      </c>
      <c r="AA27" s="140">
        <v>161.47635524798153</v>
      </c>
      <c r="AB27" s="140">
        <v>109.38399539435808</v>
      </c>
      <c r="AC27" s="140">
        <v>98.459870827875875</v>
      </c>
    </row>
    <row r="28" spans="1:29" s="36" customFormat="1" ht="12.75">
      <c r="A28" s="144">
        <v>2</v>
      </c>
      <c r="B28" s="144">
        <v>2</v>
      </c>
      <c r="C28" s="144">
        <v>1</v>
      </c>
      <c r="D28" s="128">
        <v>122000</v>
      </c>
      <c r="E28" s="56" t="s">
        <v>23</v>
      </c>
      <c r="F28" s="140">
        <v>215.28165086447297</v>
      </c>
      <c r="G28" s="140">
        <v>420.49469964664314</v>
      </c>
      <c r="H28" s="140">
        <v>444.33349975037441</v>
      </c>
      <c r="I28" s="140">
        <v>466.37917265612532</v>
      </c>
      <c r="J28" s="140">
        <v>188.60432797299978</v>
      </c>
      <c r="K28" s="140">
        <v>339.78454215207313</v>
      </c>
      <c r="L28" s="140">
        <v>138.31567205800334</v>
      </c>
      <c r="M28" s="140">
        <v>263.25088339222617</v>
      </c>
      <c r="N28" s="140">
        <v>247.96139124646365</v>
      </c>
      <c r="O28" s="140">
        <v>194.857051589203</v>
      </c>
      <c r="P28" s="140">
        <v>119.11852293031566</v>
      </c>
      <c r="Q28" s="140">
        <v>189.1519478892647</v>
      </c>
      <c r="R28" s="140">
        <v>62.465142219743448</v>
      </c>
      <c r="S28" s="140">
        <v>90.106007067137853</v>
      </c>
      <c r="T28" s="140">
        <v>86.536861374604712</v>
      </c>
      <c r="U28" s="140">
        <v>121.38636000638883</v>
      </c>
      <c r="V28" s="140">
        <v>25.809013301568402</v>
      </c>
      <c r="W28" s="140">
        <v>77.665038206188171</v>
      </c>
      <c r="X28" s="140">
        <v>14.500836586726159</v>
      </c>
      <c r="Y28" s="140">
        <v>67.137809187279146</v>
      </c>
      <c r="Z28" s="140">
        <v>109.83524712930605</v>
      </c>
      <c r="AA28" s="140">
        <v>150.13576106053347</v>
      </c>
      <c r="AB28" s="140">
        <v>43.676791741115743</v>
      </c>
      <c r="AC28" s="140">
        <v>72.967556056620325</v>
      </c>
    </row>
    <row r="29" spans="1:29" s="36" customFormat="1" ht="12.75">
      <c r="A29" s="145"/>
      <c r="B29" s="145"/>
      <c r="C29" s="145"/>
      <c r="D29" s="146"/>
      <c r="E29" s="112" t="s">
        <v>216</v>
      </c>
      <c r="F29" s="272">
        <v>169.69234277555793</v>
      </c>
      <c r="G29" s="272">
        <v>299.94279697901726</v>
      </c>
      <c r="H29" s="272">
        <v>357.40135273417025</v>
      </c>
      <c r="I29" s="272">
        <v>395.62819511949431</v>
      </c>
      <c r="J29" s="272">
        <v>215.98439872980811</v>
      </c>
      <c r="K29" s="272">
        <v>273.82198102890237</v>
      </c>
      <c r="L29" s="272">
        <v>122.74561516572641</v>
      </c>
      <c r="M29" s="272">
        <v>208.58376926456813</v>
      </c>
      <c r="N29" s="272">
        <v>225.62208301095666</v>
      </c>
      <c r="O29" s="272">
        <v>190.97265943069164</v>
      </c>
      <c r="P29" s="272">
        <v>102.0813198950711</v>
      </c>
      <c r="Q29" s="272">
        <v>164.73890757530364</v>
      </c>
      <c r="R29" s="272">
        <v>38.667843226682798</v>
      </c>
      <c r="S29" s="272">
        <v>47.586281223315623</v>
      </c>
      <c r="T29" s="272">
        <v>54.57525311769453</v>
      </c>
      <c r="U29" s="272">
        <v>55.067281136937886</v>
      </c>
      <c r="V29" s="272">
        <v>19.846748584840533</v>
      </c>
      <c r="W29" s="272">
        <v>42.741791465515085</v>
      </c>
      <c r="X29" s="272">
        <v>8.2788843831487515</v>
      </c>
      <c r="Y29" s="272">
        <v>43.772746491133532</v>
      </c>
      <c r="Z29" s="272">
        <v>77.204016605519087</v>
      </c>
      <c r="AA29" s="272">
        <v>149.58825455186482</v>
      </c>
      <c r="AB29" s="272">
        <v>94.056330249896462</v>
      </c>
      <c r="AC29" s="272">
        <v>66.341281988083665</v>
      </c>
    </row>
    <row r="30" spans="1:29" s="36" customFormat="1" ht="12.75">
      <c r="A30" s="144">
        <v>3</v>
      </c>
      <c r="B30" s="144">
        <v>4</v>
      </c>
      <c r="C30" s="144">
        <v>2</v>
      </c>
      <c r="D30" s="128">
        <v>334000</v>
      </c>
      <c r="E30" s="133" t="s">
        <v>257</v>
      </c>
      <c r="F30" s="140">
        <v>226.88110281447442</v>
      </c>
      <c r="G30" s="140">
        <v>533.57047576700757</v>
      </c>
      <c r="H30" s="140">
        <v>517.59834368530028</v>
      </c>
      <c r="I30" s="140">
        <v>445.45111362778408</v>
      </c>
      <c r="J30" s="140">
        <v>281.42589118198873</v>
      </c>
      <c r="K30" s="140">
        <v>388.33449369536629</v>
      </c>
      <c r="L30" s="140">
        <v>157.95519816197586</v>
      </c>
      <c r="M30" s="140">
        <v>351.26722987994663</v>
      </c>
      <c r="N30" s="140">
        <v>252.58799171842651</v>
      </c>
      <c r="O30" s="140">
        <v>218.95054737636843</v>
      </c>
      <c r="P30" s="140">
        <v>182.92682926829266</v>
      </c>
      <c r="Q30" s="140">
        <v>225.88380908176686</v>
      </c>
      <c r="R30" s="140">
        <v>66.05399195864446</v>
      </c>
      <c r="S30" s="140">
        <v>146.73188083592711</v>
      </c>
      <c r="T30" s="140">
        <v>202.89855072463774</v>
      </c>
      <c r="U30" s="140">
        <v>124.5753114382786</v>
      </c>
      <c r="V30" s="140">
        <v>42.213883677298313</v>
      </c>
      <c r="W30" s="140">
        <v>113.71547922951964</v>
      </c>
      <c r="X30" s="140">
        <v>2.8719126938541071</v>
      </c>
      <c r="Y30" s="140">
        <v>35.571365051133839</v>
      </c>
      <c r="Z30" s="140">
        <v>62.11180124223602</v>
      </c>
      <c r="AA30" s="140">
        <v>101.92525481313703</v>
      </c>
      <c r="AB30" s="140">
        <v>56.285178236397748</v>
      </c>
      <c r="AC30" s="140">
        <v>48.735205384079833</v>
      </c>
    </row>
    <row r="31" spans="1:29" s="36" customFormat="1" ht="12.75">
      <c r="A31" s="144">
        <v>3</v>
      </c>
      <c r="B31" s="144">
        <v>4</v>
      </c>
      <c r="C31" s="144">
        <v>2</v>
      </c>
      <c r="D31" s="128">
        <v>554000</v>
      </c>
      <c r="E31" s="56" t="s">
        <v>264</v>
      </c>
      <c r="F31" s="140">
        <v>156.34160641000588</v>
      </c>
      <c r="G31" s="140">
        <v>271.05223085122589</v>
      </c>
      <c r="H31" s="140">
        <v>274.91408934707908</v>
      </c>
      <c r="I31" s="140">
        <v>306.67701863354029</v>
      </c>
      <c r="J31" s="140">
        <v>183.95757374875706</v>
      </c>
      <c r="K31" s="140">
        <v>233.84025354888541</v>
      </c>
      <c r="L31" s="140">
        <v>107.48485440687904</v>
      </c>
      <c r="M31" s="140">
        <v>143.13994213491702</v>
      </c>
      <c r="N31" s="140">
        <v>146.04810996563575</v>
      </c>
      <c r="O31" s="140">
        <v>139.75155279503105</v>
      </c>
      <c r="P31" s="140">
        <v>76.234670202187601</v>
      </c>
      <c r="Q31" s="140">
        <v>122.51311689349349</v>
      </c>
      <c r="R31" s="140">
        <v>46.902481923001758</v>
      </c>
      <c r="S31" s="140">
        <v>102.02527790467499</v>
      </c>
      <c r="T31" s="140">
        <v>90.206185567010365</v>
      </c>
      <c r="U31" s="140">
        <v>72.463768115941974</v>
      </c>
      <c r="V31" s="140">
        <v>41.431885979449781</v>
      </c>
      <c r="W31" s="140">
        <v>68.980211468293092</v>
      </c>
      <c r="X31" s="140">
        <v>1.9542700801250732</v>
      </c>
      <c r="Y31" s="140">
        <v>25.887010811633925</v>
      </c>
      <c r="Z31" s="140">
        <v>38.659793814432994</v>
      </c>
      <c r="AA31" s="140">
        <v>94.46169772256728</v>
      </c>
      <c r="AB31" s="140">
        <v>66.291017567119653</v>
      </c>
      <c r="AC31" s="140">
        <v>42.34692518709884</v>
      </c>
    </row>
    <row r="32" spans="1:29" s="36" customFormat="1" ht="12.75">
      <c r="A32" s="144">
        <v>3</v>
      </c>
      <c r="B32" s="144">
        <v>4</v>
      </c>
      <c r="C32" s="144">
        <v>2</v>
      </c>
      <c r="D32" s="128">
        <v>558000</v>
      </c>
      <c r="E32" s="56" t="s">
        <v>265</v>
      </c>
      <c r="F32" s="140">
        <v>102.86001003512293</v>
      </c>
      <c r="G32" s="140">
        <v>201.24773596297038</v>
      </c>
      <c r="H32" s="140">
        <v>169.6811486108522</v>
      </c>
      <c r="I32" s="140">
        <v>204.69296055916126</v>
      </c>
      <c r="J32" s="140">
        <v>122.37405669997959</v>
      </c>
      <c r="K32" s="140">
        <v>156.078860898138</v>
      </c>
      <c r="L32" s="140">
        <v>55.193176116407429</v>
      </c>
      <c r="M32" s="140">
        <v>102.63634534111492</v>
      </c>
      <c r="N32" s="140">
        <v>74.585120268506444</v>
      </c>
      <c r="O32" s="140">
        <v>63.238475619903483</v>
      </c>
      <c r="P32" s="140">
        <v>69.345298796655101</v>
      </c>
      <c r="Q32" s="140">
        <v>70.851588170865284</v>
      </c>
      <c r="R32" s="140">
        <v>38.886101354741598</v>
      </c>
      <c r="S32" s="140">
        <v>78.486617025558431</v>
      </c>
      <c r="T32" s="140">
        <v>72.720492261793808</v>
      </c>
      <c r="U32" s="140">
        <v>74.887668497254111</v>
      </c>
      <c r="V32" s="140">
        <v>36.712217009993864</v>
      </c>
      <c r="W32" s="140">
        <v>58.87185104052574</v>
      </c>
      <c r="X32" s="140">
        <v>8.780732563973908</v>
      </c>
      <c r="Y32" s="140">
        <v>20.12477359629704</v>
      </c>
      <c r="Z32" s="140">
        <v>22.375536080551932</v>
      </c>
      <c r="AA32" s="140">
        <v>66.566816442003656</v>
      </c>
      <c r="AB32" s="140">
        <v>16.316540893330615</v>
      </c>
      <c r="AC32" s="140">
        <v>26.355421686746986</v>
      </c>
    </row>
    <row r="33" spans="1:29" s="36" customFormat="1" ht="12.75">
      <c r="A33" s="144">
        <v>3</v>
      </c>
      <c r="B33" s="144">
        <v>4</v>
      </c>
      <c r="C33" s="144">
        <v>2</v>
      </c>
      <c r="D33" s="128">
        <v>358000</v>
      </c>
      <c r="E33" s="56" t="s">
        <v>258</v>
      </c>
      <c r="F33" s="140">
        <v>196.76293240241193</v>
      </c>
      <c r="G33" s="140">
        <v>355.56311670636268</v>
      </c>
      <c r="H33" s="140">
        <v>375.7930697901416</v>
      </c>
      <c r="I33" s="140">
        <v>381.25376732971671</v>
      </c>
      <c r="J33" s="140">
        <v>227.87028921998254</v>
      </c>
      <c r="K33" s="140">
        <v>298.35299683609804</v>
      </c>
      <c r="L33" s="140">
        <v>128.00169258436475</v>
      </c>
      <c r="M33" s="140">
        <v>209.25484858795508</v>
      </c>
      <c r="N33" s="140">
        <v>193.59036928583049</v>
      </c>
      <c r="O33" s="140">
        <v>165.76250753465942</v>
      </c>
      <c r="P33" s="140">
        <v>94.653812445223494</v>
      </c>
      <c r="Q33" s="140">
        <v>155.82956326325439</v>
      </c>
      <c r="R33" s="140">
        <v>65.587644134137307</v>
      </c>
      <c r="S33" s="140">
        <v>124.19190200748554</v>
      </c>
      <c r="T33" s="140">
        <v>110.62306816333179</v>
      </c>
      <c r="U33" s="140">
        <v>81.374321880650982</v>
      </c>
      <c r="V33" s="140">
        <v>49.079754601227037</v>
      </c>
      <c r="W33" s="140">
        <v>84.272154705934554</v>
      </c>
      <c r="X33" s="140">
        <v>3.1735956839098698</v>
      </c>
      <c r="Y33" s="140">
        <v>22.116366110922083</v>
      </c>
      <c r="Z33" s="140">
        <v>71.57963234097933</v>
      </c>
      <c r="AA33" s="140">
        <v>134.11693791440626</v>
      </c>
      <c r="AB33" s="140">
        <v>84.136722173531979</v>
      </c>
      <c r="AC33" s="140">
        <v>58.251278866909139</v>
      </c>
    </row>
    <row r="34" spans="1:29" s="36" customFormat="1" ht="12.75">
      <c r="A34" s="144">
        <v>3</v>
      </c>
      <c r="B34" s="144">
        <v>4</v>
      </c>
      <c r="C34" s="144">
        <v>2</v>
      </c>
      <c r="D34" s="128">
        <v>366000</v>
      </c>
      <c r="E34" s="56" t="s">
        <v>259</v>
      </c>
      <c r="F34" s="140">
        <v>243.71882939681942</v>
      </c>
      <c r="G34" s="140">
        <v>319.57390146471374</v>
      </c>
      <c r="H34" s="140">
        <v>364.55412226584411</v>
      </c>
      <c r="I34" s="140">
        <v>333.67165693986294</v>
      </c>
      <c r="J34" s="140">
        <v>168.50291639662993</v>
      </c>
      <c r="K34" s="140">
        <v>285.69947111894635</v>
      </c>
      <c r="L34" s="140">
        <v>175.96687682318623</v>
      </c>
      <c r="M34" s="140">
        <v>186.41810918774968</v>
      </c>
      <c r="N34" s="140">
        <v>199.10263600673022</v>
      </c>
      <c r="O34" s="140">
        <v>130.67749302207562</v>
      </c>
      <c r="P34" s="140">
        <v>59.948152948801038</v>
      </c>
      <c r="Q34" s="140">
        <v>154.25697397075598</v>
      </c>
      <c r="R34" s="140">
        <v>61.164957184529975</v>
      </c>
      <c r="S34" s="140">
        <v>84.332001775410546</v>
      </c>
      <c r="T34" s="140">
        <v>91.138530566461043</v>
      </c>
      <c r="U34" s="140">
        <v>65.973103273280856</v>
      </c>
      <c r="V34" s="140">
        <v>30.784186649384313</v>
      </c>
      <c r="W34" s="140">
        <v>66.887897957067295</v>
      </c>
      <c r="X34" s="140">
        <v>6.5869953891032269</v>
      </c>
      <c r="Y34" s="140">
        <v>48.823790501553489</v>
      </c>
      <c r="Z34" s="140">
        <v>74.312955692652835</v>
      </c>
      <c r="AA34" s="140">
        <v>137.02106064450646</v>
      </c>
      <c r="AB34" s="140">
        <v>77.770576798444594</v>
      </c>
      <c r="AC34" s="140">
        <v>64.554599191123089</v>
      </c>
    </row>
    <row r="35" spans="1:29" s="36" customFormat="1" ht="12.75">
      <c r="A35" s="144">
        <v>3</v>
      </c>
      <c r="B35" s="144">
        <v>4</v>
      </c>
      <c r="C35" s="144">
        <v>2</v>
      </c>
      <c r="D35" s="128">
        <v>754000</v>
      </c>
      <c r="E35" s="56" t="s">
        <v>268</v>
      </c>
      <c r="F35" s="140">
        <v>172.91066282420752</v>
      </c>
      <c r="G35" s="140">
        <v>427.08047239769292</v>
      </c>
      <c r="H35" s="140">
        <v>406.48314895806539</v>
      </c>
      <c r="I35" s="140">
        <v>393.24515824279649</v>
      </c>
      <c r="J35" s="140">
        <v>230.34037558685446</v>
      </c>
      <c r="K35" s="140">
        <v>315.8478911301998</v>
      </c>
      <c r="L35" s="140">
        <v>131.48414985590779</v>
      </c>
      <c r="M35" s="140">
        <v>300.74155451798958</v>
      </c>
      <c r="N35" s="140">
        <v>271.41754566503732</v>
      </c>
      <c r="O35" s="140">
        <v>201.93670288143599</v>
      </c>
      <c r="P35" s="140">
        <v>148.18075117370893</v>
      </c>
      <c r="Q35" s="140">
        <v>204.61345429977803</v>
      </c>
      <c r="R35" s="140">
        <v>35.122478386167145</v>
      </c>
      <c r="S35" s="140">
        <v>83.7681955506729</v>
      </c>
      <c r="T35" s="140">
        <v>82.325701054798074</v>
      </c>
      <c r="U35" s="140">
        <v>76.759565422768148</v>
      </c>
      <c r="V35" s="140">
        <v>29.342723004694829</v>
      </c>
      <c r="W35" s="140">
        <v>60.081073255477278</v>
      </c>
      <c r="X35" s="140">
        <v>6.304034582132565</v>
      </c>
      <c r="Y35" s="140">
        <v>42.570722329030488</v>
      </c>
      <c r="Z35" s="140">
        <v>52.739902238230002</v>
      </c>
      <c r="AA35" s="140">
        <v>114.54888993859234</v>
      </c>
      <c r="AB35" s="140">
        <v>52.816901408450704</v>
      </c>
      <c r="AC35" s="140">
        <v>51.153363574944507</v>
      </c>
    </row>
    <row r="36" spans="1:29" s="36" customFormat="1" ht="12.75">
      <c r="A36" s="144">
        <v>3</v>
      </c>
      <c r="B36" s="144">
        <v>3</v>
      </c>
      <c r="C36" s="144">
        <v>2</v>
      </c>
      <c r="D36" s="128">
        <v>370000</v>
      </c>
      <c r="E36" s="56" t="s">
        <v>260</v>
      </c>
      <c r="F36" s="140">
        <v>227.10210210210212</v>
      </c>
      <c r="G36" s="140">
        <v>404.44317858160071</v>
      </c>
      <c r="H36" s="140">
        <v>547.94520547945217</v>
      </c>
      <c r="I36" s="140">
        <v>589.50395398993533</v>
      </c>
      <c r="J36" s="140">
        <v>397.15471250740956</v>
      </c>
      <c r="K36" s="140">
        <v>421.20443582475508</v>
      </c>
      <c r="L36" s="140">
        <v>182.05705705705705</v>
      </c>
      <c r="M36" s="140">
        <v>281.97094844773568</v>
      </c>
      <c r="N36" s="140">
        <v>367.98280956218099</v>
      </c>
      <c r="O36" s="140">
        <v>354.660915408579</v>
      </c>
      <c r="P36" s="140">
        <v>237.10729104919974</v>
      </c>
      <c r="Q36" s="140">
        <v>278.97956139042219</v>
      </c>
      <c r="R36" s="140">
        <v>39.414414414414409</v>
      </c>
      <c r="S36" s="140">
        <v>113.92765593847906</v>
      </c>
      <c r="T36" s="140">
        <v>128.9282836422241</v>
      </c>
      <c r="U36" s="140">
        <v>100.64701653486703</v>
      </c>
      <c r="V36" s="140">
        <v>82.987551867219878</v>
      </c>
      <c r="W36" s="140">
        <v>89.014868964145435</v>
      </c>
      <c r="X36" s="140">
        <v>5.6306306306306304</v>
      </c>
      <c r="Y36" s="140">
        <v>8.5445741953859304</v>
      </c>
      <c r="Z36" s="140">
        <v>51.034112275047001</v>
      </c>
      <c r="AA36" s="140">
        <v>134.19602204648933</v>
      </c>
      <c r="AB36" s="140">
        <v>77.059869590989933</v>
      </c>
      <c r="AC36" s="140">
        <v>53.210005470187483</v>
      </c>
    </row>
    <row r="37" spans="1:29" s="36" customFormat="1" ht="12.75">
      <c r="A37" s="144">
        <v>3</v>
      </c>
      <c r="B37" s="144">
        <v>4</v>
      </c>
      <c r="C37" s="144">
        <v>2</v>
      </c>
      <c r="D37" s="128">
        <v>758000</v>
      </c>
      <c r="E37" s="56" t="s">
        <v>270</v>
      </c>
      <c r="F37" s="140">
        <v>83.61204013377926</v>
      </c>
      <c r="G37" s="140">
        <v>187.55328218243821</v>
      </c>
      <c r="H37" s="140">
        <v>193.4443847393874</v>
      </c>
      <c r="I37" s="140">
        <v>209.60272970996829</v>
      </c>
      <c r="J37" s="140">
        <v>138.10420590081608</v>
      </c>
      <c r="K37" s="140">
        <v>157.19164323021295</v>
      </c>
      <c r="L37" s="140">
        <v>55.74136008918618</v>
      </c>
      <c r="M37" s="140">
        <v>96.618357487922694</v>
      </c>
      <c r="N37" s="140">
        <v>69.854916711445455</v>
      </c>
      <c r="O37" s="140">
        <v>58.493785035339997</v>
      </c>
      <c r="P37" s="140">
        <v>31.38731952291274</v>
      </c>
      <c r="Q37" s="140">
        <v>62.274005624748895</v>
      </c>
      <c r="R37" s="140">
        <v>22.296544035674469</v>
      </c>
      <c r="S37" s="140">
        <v>62.51776072747942</v>
      </c>
      <c r="T37" s="140">
        <v>67.168189145620616</v>
      </c>
      <c r="U37" s="140">
        <v>53.619302949061655</v>
      </c>
      <c r="V37" s="140">
        <v>12.5549278091651</v>
      </c>
      <c r="W37" s="140">
        <v>42.68782643631981</v>
      </c>
      <c r="X37" s="140">
        <v>5.5741360089186172</v>
      </c>
      <c r="Y37" s="140">
        <v>28.417163967036089</v>
      </c>
      <c r="Z37" s="140">
        <v>56.421278882321332</v>
      </c>
      <c r="AA37" s="140">
        <v>97.489641725566656</v>
      </c>
      <c r="AB37" s="140">
        <v>94.161958568738228</v>
      </c>
      <c r="AC37" s="140">
        <v>52.229811169144234</v>
      </c>
    </row>
    <row r="38" spans="1:29" s="36" customFormat="1" ht="12.75">
      <c r="A38" s="144">
        <v>3</v>
      </c>
      <c r="B38" s="144">
        <v>4</v>
      </c>
      <c r="C38" s="144">
        <v>2</v>
      </c>
      <c r="D38" s="128">
        <v>958000</v>
      </c>
      <c r="E38" s="56" t="s">
        <v>275</v>
      </c>
      <c r="F38" s="140">
        <v>238.76197494473104</v>
      </c>
      <c r="G38" s="140">
        <v>342.49662009914374</v>
      </c>
      <c r="H38" s="140">
        <v>258.05161032206445</v>
      </c>
      <c r="I38" s="140">
        <v>286.56821378340368</v>
      </c>
      <c r="J38" s="140">
        <v>95.048629531388158</v>
      </c>
      <c r="K38" s="140">
        <v>245.5171370205039</v>
      </c>
      <c r="L38" s="140">
        <v>185.70375829034637</v>
      </c>
      <c r="M38" s="140">
        <v>223.07345651194234</v>
      </c>
      <c r="N38" s="140">
        <v>162.03240648129628</v>
      </c>
      <c r="O38" s="140">
        <v>182.84106891701828</v>
      </c>
      <c r="P38" s="140">
        <v>50.839964633068085</v>
      </c>
      <c r="Q38" s="140">
        <v>163.80419157146099</v>
      </c>
      <c r="R38" s="140">
        <v>44.215180545320564</v>
      </c>
      <c r="S38" s="140">
        <v>78.864353312302853</v>
      </c>
      <c r="T38" s="140">
        <v>52.0104020804161</v>
      </c>
      <c r="U38" s="140">
        <v>36.919831223628691</v>
      </c>
      <c r="V38" s="140">
        <v>24.314765694076033</v>
      </c>
      <c r="W38" s="140">
        <v>46.530982825149422</v>
      </c>
      <c r="X38" s="140">
        <v>8.8430361090641121</v>
      </c>
      <c r="Y38" s="140">
        <v>40.558810274898605</v>
      </c>
      <c r="Z38" s="140">
        <v>44.008801760352064</v>
      </c>
      <c r="AA38" s="140">
        <v>66.807313642756682</v>
      </c>
      <c r="AB38" s="140">
        <v>19.893899204244033</v>
      </c>
      <c r="AC38" s="140">
        <v>35.181962623893469</v>
      </c>
    </row>
    <row r="39" spans="1:29" s="36" customFormat="1" ht="12.75">
      <c r="A39" s="144">
        <v>3</v>
      </c>
      <c r="B39" s="144">
        <v>4</v>
      </c>
      <c r="C39" s="144">
        <v>2</v>
      </c>
      <c r="D39" s="128">
        <v>762000</v>
      </c>
      <c r="E39" s="56" t="s">
        <v>271</v>
      </c>
      <c r="F39" s="140">
        <v>179.3783376694509</v>
      </c>
      <c r="G39" s="140">
        <v>184.50184501845018</v>
      </c>
      <c r="H39" s="140">
        <v>204.81022172115746</v>
      </c>
      <c r="I39" s="140">
        <v>159.70720346032272</v>
      </c>
      <c r="J39" s="140">
        <v>85.233326230556159</v>
      </c>
      <c r="K39" s="140">
        <v>165.20721806643741</v>
      </c>
      <c r="L39" s="140">
        <v>119.12912501711625</v>
      </c>
      <c r="M39" s="140">
        <v>92.250922509225092</v>
      </c>
      <c r="N39" s="140">
        <v>90.191657271702368</v>
      </c>
      <c r="O39" s="140">
        <v>56.562967892197641</v>
      </c>
      <c r="P39" s="140">
        <v>55.401662049861493</v>
      </c>
      <c r="Q39" s="140">
        <v>85.085262523487089</v>
      </c>
      <c r="R39" s="140">
        <v>58.879912364781596</v>
      </c>
      <c r="S39" s="140">
        <v>75.850758507585084</v>
      </c>
      <c r="T39" s="140">
        <v>71.401728673431037</v>
      </c>
      <c r="U39" s="140">
        <v>33.272334054233902</v>
      </c>
      <c r="V39" s="140">
        <v>8.5233326230556195</v>
      </c>
      <c r="W39" s="140">
        <v>50.342113659729854</v>
      </c>
      <c r="X39" s="140">
        <v>1.3693002875530602</v>
      </c>
      <c r="Y39" s="140">
        <v>16.400164001640015</v>
      </c>
      <c r="Z39" s="140">
        <v>43.216835776024048</v>
      </c>
      <c r="AA39" s="140">
        <v>69.871901513891203</v>
      </c>
      <c r="AB39" s="140">
        <v>21.30833155763904</v>
      </c>
      <c r="AC39" s="140">
        <v>29.779841883220474</v>
      </c>
    </row>
    <row r="40" spans="1:29" s="36" customFormat="1" ht="12.75">
      <c r="A40" s="144">
        <v>3</v>
      </c>
      <c r="B40" s="144">
        <v>4</v>
      </c>
      <c r="C40" s="144">
        <v>2</v>
      </c>
      <c r="D40" s="128">
        <v>154000</v>
      </c>
      <c r="E40" s="56" t="s">
        <v>252</v>
      </c>
      <c r="F40" s="140">
        <v>115.99943414910172</v>
      </c>
      <c r="G40" s="140">
        <v>193.34049409237383</v>
      </c>
      <c r="H40" s="140">
        <v>278.84421095170728</v>
      </c>
      <c r="I40" s="140">
        <v>234.96240601503757</v>
      </c>
      <c r="J40" s="140">
        <v>80.131982088145236</v>
      </c>
      <c r="K40" s="140">
        <v>178.76200640341514</v>
      </c>
      <c r="L40" s="140">
        <v>56.585089828830107</v>
      </c>
      <c r="M40" s="140">
        <v>49.409237379162192</v>
      </c>
      <c r="N40" s="140">
        <v>46.474035158617902</v>
      </c>
      <c r="O40" s="140">
        <v>43.233082706766915</v>
      </c>
      <c r="P40" s="140">
        <v>32.995522036295071</v>
      </c>
      <c r="Q40" s="140">
        <v>46.882146668699498</v>
      </c>
      <c r="R40" s="140">
        <v>59.41434432027161</v>
      </c>
      <c r="S40" s="140">
        <v>137.48657357679917</v>
      </c>
      <c r="T40" s="140">
        <v>224.28773489593848</v>
      </c>
      <c r="U40" s="140">
        <v>139.09774436090225</v>
      </c>
      <c r="V40" s="140">
        <v>40.065991044072639</v>
      </c>
      <c r="W40" s="140">
        <v>117.39594450373531</v>
      </c>
      <c r="X40" s="140">
        <v>0</v>
      </c>
      <c r="Y40" s="140">
        <v>6.4446831364124595</v>
      </c>
      <c r="Z40" s="140">
        <v>8.0824408971509385</v>
      </c>
      <c r="AA40" s="140">
        <v>52.631578947368418</v>
      </c>
      <c r="AB40" s="140">
        <v>7.0704690077775156</v>
      </c>
      <c r="AC40" s="140">
        <v>14.483915230980333</v>
      </c>
    </row>
    <row r="41" spans="1:29" s="36" customFormat="1" ht="12.75">
      <c r="A41" s="144">
        <v>3</v>
      </c>
      <c r="B41" s="144">
        <v>4</v>
      </c>
      <c r="C41" s="144">
        <v>2</v>
      </c>
      <c r="D41" s="128">
        <v>766000</v>
      </c>
      <c r="E41" s="56" t="s">
        <v>272</v>
      </c>
      <c r="F41" s="140">
        <v>93.547613336531555</v>
      </c>
      <c r="G41" s="140">
        <v>237.30684326710818</v>
      </c>
      <c r="H41" s="140">
        <v>217.08926710663422</v>
      </c>
      <c r="I41" s="140">
        <v>203.62353695687028</v>
      </c>
      <c r="J41" s="140">
        <v>83.930399181166834</v>
      </c>
      <c r="K41" s="140">
        <v>163.11085013375089</v>
      </c>
      <c r="L41" s="140">
        <v>51.571120172703289</v>
      </c>
      <c r="M41" s="140">
        <v>130.61074319352466</v>
      </c>
      <c r="N41" s="140">
        <v>72.941993747829102</v>
      </c>
      <c r="O41" s="140">
        <v>49.703383036716367</v>
      </c>
      <c r="P41" s="140">
        <v>22.517911975435005</v>
      </c>
      <c r="Q41" s="140">
        <v>64.59189665296536</v>
      </c>
      <c r="R41" s="140">
        <v>40.777164787718881</v>
      </c>
      <c r="S41" s="140">
        <v>68.064753495217062</v>
      </c>
      <c r="T41" s="140">
        <v>72.941993747829102</v>
      </c>
      <c r="U41" s="140">
        <v>67.34006734006735</v>
      </c>
      <c r="V41" s="140">
        <v>26.612077789150462</v>
      </c>
      <c r="W41" s="140">
        <v>54.8052456449403</v>
      </c>
      <c r="X41" s="140">
        <v>1.1993283761093787</v>
      </c>
      <c r="Y41" s="140">
        <v>38.631346578366447</v>
      </c>
      <c r="Z41" s="140">
        <v>71.205279610976035</v>
      </c>
      <c r="AA41" s="140">
        <v>86.580086580086586</v>
      </c>
      <c r="AB41" s="140">
        <v>34.800409416581374</v>
      </c>
      <c r="AC41" s="140">
        <v>43.713707835845241</v>
      </c>
    </row>
    <row r="42" spans="1:29" s="36" customFormat="1" ht="12.75">
      <c r="A42" s="144">
        <v>3</v>
      </c>
      <c r="B42" s="144">
        <v>4</v>
      </c>
      <c r="C42" s="144">
        <v>2</v>
      </c>
      <c r="D42" s="128">
        <v>962000</v>
      </c>
      <c r="E42" s="56" t="s">
        <v>276</v>
      </c>
      <c r="F42" s="140">
        <v>182.53831582572755</v>
      </c>
      <c r="G42" s="140">
        <v>314.23804226918804</v>
      </c>
      <c r="H42" s="140">
        <v>387.57700205338807</v>
      </c>
      <c r="I42" s="140">
        <v>331.31124591693884</v>
      </c>
      <c r="J42" s="140">
        <v>147.51075599262447</v>
      </c>
      <c r="K42" s="140">
        <v>268.72690628149144</v>
      </c>
      <c r="L42" s="140">
        <v>129.15446874461855</v>
      </c>
      <c r="M42" s="140">
        <v>194.66073414905452</v>
      </c>
      <c r="N42" s="140">
        <v>233.57289527720738</v>
      </c>
      <c r="O42" s="140">
        <v>158.65608959402707</v>
      </c>
      <c r="P42" s="140">
        <v>36.877688998156117</v>
      </c>
      <c r="Q42" s="140">
        <v>151.6387542588416</v>
      </c>
      <c r="R42" s="140">
        <v>46.495608748062686</v>
      </c>
      <c r="S42" s="140">
        <v>83.426028921023388</v>
      </c>
      <c r="T42" s="140">
        <v>82.135523613963002</v>
      </c>
      <c r="U42" s="140">
        <v>81.661222585160957</v>
      </c>
      <c r="V42" s="140">
        <v>24.585125998770749</v>
      </c>
      <c r="W42" s="140">
        <v>63.342770766351549</v>
      </c>
      <c r="X42" s="140">
        <v>6.8882383330463233</v>
      </c>
      <c r="Y42" s="140">
        <v>36.151279199110121</v>
      </c>
      <c r="Z42" s="140">
        <v>71.868583162217661</v>
      </c>
      <c r="AA42" s="140">
        <v>90.993933737750808</v>
      </c>
      <c r="AB42" s="140">
        <v>86.047940995697616</v>
      </c>
      <c r="AC42" s="140">
        <v>53.745381256298288</v>
      </c>
    </row>
    <row r="43" spans="1:29" s="36" customFormat="1" ht="12.75">
      <c r="A43" s="144">
        <v>3</v>
      </c>
      <c r="B43" s="144">
        <v>4</v>
      </c>
      <c r="C43" s="144">
        <v>2</v>
      </c>
      <c r="D43" s="128">
        <v>770000</v>
      </c>
      <c r="E43" s="56" t="s">
        <v>273</v>
      </c>
      <c r="F43" s="140">
        <v>166.66666666666666</v>
      </c>
      <c r="G43" s="140">
        <v>279.22561429635147</v>
      </c>
      <c r="H43" s="140">
        <v>319.11203607353451</v>
      </c>
      <c r="I43" s="140">
        <v>363.52141615299502</v>
      </c>
      <c r="J43" s="140">
        <v>153.34947538337369</v>
      </c>
      <c r="K43" s="140">
        <v>253.75232987802886</v>
      </c>
      <c r="L43" s="140">
        <v>118.87254901960783</v>
      </c>
      <c r="M43" s="140">
        <v>188.01191362620997</v>
      </c>
      <c r="N43" s="140">
        <v>169.9618453000347</v>
      </c>
      <c r="O43" s="140">
        <v>156.47226173541964</v>
      </c>
      <c r="P43" s="140">
        <v>70.621468926553675</v>
      </c>
      <c r="Q43" s="140">
        <v>140.61018279323764</v>
      </c>
      <c r="R43" s="140">
        <v>46.568627450980394</v>
      </c>
      <c r="S43" s="140">
        <v>57.706626954579335</v>
      </c>
      <c r="T43" s="140">
        <v>78.043704474505731</v>
      </c>
      <c r="U43" s="140">
        <v>72.704283230598989</v>
      </c>
      <c r="V43" s="140">
        <v>30.26634382566586</v>
      </c>
      <c r="W43" s="140">
        <v>57.22507439259671</v>
      </c>
      <c r="X43" s="140">
        <v>1.2254901960784315</v>
      </c>
      <c r="Y43" s="140">
        <v>33.507073715562171</v>
      </c>
      <c r="Z43" s="140">
        <v>71.106486298994099</v>
      </c>
      <c r="AA43" s="140">
        <v>134.34487118697646</v>
      </c>
      <c r="AB43" s="140">
        <v>52.461662631154155</v>
      </c>
      <c r="AC43" s="140">
        <v>55.917072692194502</v>
      </c>
    </row>
    <row r="44" spans="1:29" s="36" customFormat="1" ht="12.75">
      <c r="A44" s="144">
        <v>3</v>
      </c>
      <c r="B44" s="144">
        <v>4</v>
      </c>
      <c r="C44" s="144">
        <v>2</v>
      </c>
      <c r="D44" s="128">
        <v>162000</v>
      </c>
      <c r="E44" s="56" t="s">
        <v>253</v>
      </c>
      <c r="F44" s="140">
        <v>152.10991167811579</v>
      </c>
      <c r="G44" s="140">
        <v>265.59356136820924</v>
      </c>
      <c r="H44" s="140">
        <v>271.03559870550163</v>
      </c>
      <c r="I44" s="140">
        <v>263.5658914728682</v>
      </c>
      <c r="J44" s="140">
        <v>263.28862394436163</v>
      </c>
      <c r="K44" s="140">
        <v>231.90958461764274</v>
      </c>
      <c r="L44" s="140">
        <v>125.12266928361139</v>
      </c>
      <c r="M44" s="140">
        <v>148.89336016096581</v>
      </c>
      <c r="N44" s="140">
        <v>141.58576051779934</v>
      </c>
      <c r="O44" s="140">
        <v>89.147286821705421</v>
      </c>
      <c r="P44" s="140">
        <v>74.515648286140092</v>
      </c>
      <c r="Q44" s="140">
        <v>118.15646558050786</v>
      </c>
      <c r="R44" s="140">
        <v>24.533856722276742</v>
      </c>
      <c r="S44" s="140">
        <v>100.60362173038232</v>
      </c>
      <c r="T44" s="140">
        <v>84.951456310679589</v>
      </c>
      <c r="U44" s="140">
        <v>65.891472868217051</v>
      </c>
      <c r="V44" s="140">
        <v>24.838549428713353</v>
      </c>
      <c r="W44" s="140">
        <v>57.243505063848509</v>
      </c>
      <c r="X44" s="140">
        <v>2.4533856722276739</v>
      </c>
      <c r="Y44" s="140">
        <v>16.096579476861166</v>
      </c>
      <c r="Z44" s="140">
        <v>44.498381877022652</v>
      </c>
      <c r="AA44" s="140">
        <v>108.52713178294573</v>
      </c>
      <c r="AB44" s="140">
        <v>163.9344262295082</v>
      </c>
      <c r="AC44" s="140">
        <v>56.509613973286363</v>
      </c>
    </row>
    <row r="45" spans="1:29" s="36" customFormat="1" ht="12.75">
      <c r="A45" s="144">
        <v>3</v>
      </c>
      <c r="B45" s="144">
        <v>4</v>
      </c>
      <c r="C45" s="144">
        <v>2</v>
      </c>
      <c r="D45" s="128">
        <v>374000</v>
      </c>
      <c r="E45" s="56" t="s">
        <v>261</v>
      </c>
      <c r="F45" s="140">
        <v>210.79351065003863</v>
      </c>
      <c r="G45" s="140">
        <v>497.97434166103989</v>
      </c>
      <c r="H45" s="140">
        <v>471.43095119107119</v>
      </c>
      <c r="I45" s="140">
        <v>484.99545316762658</v>
      </c>
      <c r="J45" s="140">
        <v>235.49359457422759</v>
      </c>
      <c r="K45" s="140">
        <v>369.06426703958169</v>
      </c>
      <c r="L45" s="140">
        <v>142.36839200971195</v>
      </c>
      <c r="M45" s="140">
        <v>327.48143146522619</v>
      </c>
      <c r="N45" s="140">
        <v>299.85007496251876</v>
      </c>
      <c r="O45" s="140">
        <v>237.95089421036676</v>
      </c>
      <c r="P45" s="140">
        <v>96.08138658628485</v>
      </c>
      <c r="Q45" s="140">
        <v>216.14884173405486</v>
      </c>
      <c r="R45" s="140">
        <v>59.59607107383291</v>
      </c>
      <c r="S45" s="140">
        <v>123.22754895340985</v>
      </c>
      <c r="T45" s="140">
        <v>103.28169248708979</v>
      </c>
      <c r="U45" s="140">
        <v>119.73325250075776</v>
      </c>
      <c r="V45" s="140">
        <v>48.98266767143933</v>
      </c>
      <c r="W45" s="140">
        <v>89.378002067246314</v>
      </c>
      <c r="X45" s="140">
        <v>8.8290475664937649</v>
      </c>
      <c r="Y45" s="140">
        <v>47.265361242403785</v>
      </c>
      <c r="Z45" s="140">
        <v>68.299183741462599</v>
      </c>
      <c r="AA45" s="140">
        <v>127.31130645650197</v>
      </c>
      <c r="AB45" s="140">
        <v>90.429540316503392</v>
      </c>
      <c r="AC45" s="140">
        <v>63.537423238280539</v>
      </c>
    </row>
    <row r="46" spans="1:29" s="36" customFormat="1" ht="12.75">
      <c r="A46" s="144">
        <v>3</v>
      </c>
      <c r="B46" s="144">
        <v>4</v>
      </c>
      <c r="C46" s="144">
        <v>2</v>
      </c>
      <c r="D46" s="128">
        <v>966000</v>
      </c>
      <c r="E46" s="56" t="s">
        <v>277</v>
      </c>
      <c r="F46" s="140">
        <v>234.15795740177273</v>
      </c>
      <c r="G46" s="140">
        <v>395.97737272155877</v>
      </c>
      <c r="H46" s="140">
        <v>396.09756097560978</v>
      </c>
      <c r="I46" s="140">
        <v>308.37004405286342</v>
      </c>
      <c r="J46" s="140">
        <v>205.42143159678102</v>
      </c>
      <c r="K46" s="140">
        <v>301.93149996409852</v>
      </c>
      <c r="L46" s="140">
        <v>183.88675750760683</v>
      </c>
      <c r="M46" s="140">
        <v>287.03121726377537</v>
      </c>
      <c r="N46" s="140">
        <v>284.8780487804878</v>
      </c>
      <c r="O46" s="140">
        <v>202.6431718061674</v>
      </c>
      <c r="P46" s="140">
        <v>156.71325709445151</v>
      </c>
      <c r="Q46" s="140">
        <v>219.358081424571</v>
      </c>
      <c r="R46" s="140">
        <v>43.656568329144065</v>
      </c>
      <c r="S46" s="140">
        <v>75.424261470773089</v>
      </c>
      <c r="T46" s="140">
        <v>83.902439024390219</v>
      </c>
      <c r="U46" s="140">
        <v>54.625550660792925</v>
      </c>
      <c r="V46" s="140">
        <v>10.588733587462929</v>
      </c>
      <c r="W46" s="140">
        <v>53.134199755869886</v>
      </c>
      <c r="X46" s="140">
        <v>6.6146315650218277</v>
      </c>
      <c r="Y46" s="140">
        <v>33.521893987010266</v>
      </c>
      <c r="Z46" s="140">
        <v>27.317073170731707</v>
      </c>
      <c r="AA46" s="140">
        <v>51.101321585903079</v>
      </c>
      <c r="AB46" s="140">
        <v>38.119440914866587</v>
      </c>
      <c r="AC46" s="140">
        <v>29.43921878365764</v>
      </c>
    </row>
    <row r="47" spans="1:29" s="36" customFormat="1" ht="12.75">
      <c r="A47" s="144">
        <v>3</v>
      </c>
      <c r="B47" s="144">
        <v>4</v>
      </c>
      <c r="C47" s="144">
        <v>2</v>
      </c>
      <c r="D47" s="128">
        <v>774000</v>
      </c>
      <c r="E47" s="56" t="s">
        <v>274</v>
      </c>
      <c r="F47" s="140">
        <v>118.64762704745905</v>
      </c>
      <c r="G47" s="140">
        <v>267.24275884141463</v>
      </c>
      <c r="H47" s="140">
        <v>360.2484472049689</v>
      </c>
      <c r="I47" s="140">
        <v>473.98843930635837</v>
      </c>
      <c r="J47" s="140">
        <v>348.01136363636351</v>
      </c>
      <c r="K47" s="140">
        <v>298.00086293686178</v>
      </c>
      <c r="L47" s="140">
        <v>93.448131037379255</v>
      </c>
      <c r="M47" s="140">
        <v>168.02688430148822</v>
      </c>
      <c r="N47" s="140">
        <v>232.91925465838509</v>
      </c>
      <c r="O47" s="140">
        <v>264.45086705202311</v>
      </c>
      <c r="P47" s="140">
        <v>172.23011363636363</v>
      </c>
      <c r="Q47" s="140">
        <v>179.49086725154609</v>
      </c>
      <c r="R47" s="140">
        <v>17.849643007139857</v>
      </c>
      <c r="S47" s="140">
        <v>76.812289966394616</v>
      </c>
      <c r="T47" s="140">
        <v>83.850931677018608</v>
      </c>
      <c r="U47" s="140">
        <v>88.150289017341052</v>
      </c>
      <c r="V47" s="140">
        <v>71.022727272727181</v>
      </c>
      <c r="W47" s="140">
        <v>63.2820365309938</v>
      </c>
      <c r="X47" s="140">
        <v>7.349853002939942</v>
      </c>
      <c r="Y47" s="140">
        <v>22.403584573531766</v>
      </c>
      <c r="Z47" s="140">
        <v>43.478260869565219</v>
      </c>
      <c r="AA47" s="140">
        <v>121.38728323699421</v>
      </c>
      <c r="AB47" s="140">
        <v>104.75852272727272</v>
      </c>
      <c r="AC47" s="140">
        <v>55.227959154321873</v>
      </c>
    </row>
    <row r="48" spans="1:29" s="36" customFormat="1" ht="12.75">
      <c r="A48" s="144">
        <v>3</v>
      </c>
      <c r="B48" s="144">
        <v>4</v>
      </c>
      <c r="C48" s="144">
        <v>2</v>
      </c>
      <c r="D48" s="128">
        <v>378000</v>
      </c>
      <c r="E48" s="56" t="s">
        <v>262</v>
      </c>
      <c r="F48" s="140">
        <v>163.9344262295082</v>
      </c>
      <c r="G48" s="140">
        <v>177.66497461928938</v>
      </c>
      <c r="H48" s="140">
        <v>198.4126984126984</v>
      </c>
      <c r="I48" s="140">
        <v>206.70647680293982</v>
      </c>
      <c r="J48" s="140">
        <v>110.37527593818986</v>
      </c>
      <c r="K48" s="140">
        <v>172.42960653031275</v>
      </c>
      <c r="L48" s="140">
        <v>112.70491803278689</v>
      </c>
      <c r="M48" s="140">
        <v>76.142131979695435</v>
      </c>
      <c r="N48" s="140">
        <v>89.285714285714278</v>
      </c>
      <c r="O48" s="140">
        <v>27.56086357372531</v>
      </c>
      <c r="P48" s="140">
        <v>16.556291390728475</v>
      </c>
      <c r="Q48" s="140">
        <v>68.788406860497105</v>
      </c>
      <c r="R48" s="140">
        <v>40.983606557377051</v>
      </c>
      <c r="S48" s="140">
        <v>76.142131979695463</v>
      </c>
      <c r="T48" s="140">
        <v>74.404761904761898</v>
      </c>
      <c r="U48" s="140">
        <v>27.560863573725303</v>
      </c>
      <c r="V48" s="140">
        <v>16.556291390728475</v>
      </c>
      <c r="W48" s="140">
        <v>46.776116665138041</v>
      </c>
      <c r="X48" s="140">
        <v>10.245901639344263</v>
      </c>
      <c r="Y48" s="140">
        <v>25.380710659898476</v>
      </c>
      <c r="Z48" s="140">
        <v>34.722222222222221</v>
      </c>
      <c r="AA48" s="140">
        <v>151.58474965548919</v>
      </c>
      <c r="AB48" s="140">
        <v>77.262693156732894</v>
      </c>
      <c r="AC48" s="140">
        <v>56.865083004677608</v>
      </c>
    </row>
    <row r="49" spans="1:29" s="36" customFormat="1" ht="12.75">
      <c r="A49" s="144">
        <v>3</v>
      </c>
      <c r="B49" s="144">
        <v>4</v>
      </c>
      <c r="C49" s="144">
        <v>2</v>
      </c>
      <c r="D49" s="128">
        <v>382000</v>
      </c>
      <c r="E49" s="56" t="s">
        <v>263</v>
      </c>
      <c r="F49" s="140">
        <v>188.49328569668594</v>
      </c>
      <c r="G49" s="140">
        <v>339.87640857869866</v>
      </c>
      <c r="H49" s="140">
        <v>362.3813632441761</v>
      </c>
      <c r="I49" s="140">
        <v>392.56865912762521</v>
      </c>
      <c r="J49" s="140">
        <v>338.29787234042556</v>
      </c>
      <c r="K49" s="140">
        <v>314.14994720168954</v>
      </c>
      <c r="L49" s="140">
        <v>114.57435012935814</v>
      </c>
      <c r="M49" s="140">
        <v>198.10977826245002</v>
      </c>
      <c r="N49" s="140">
        <v>205.34943917169974</v>
      </c>
      <c r="O49" s="140">
        <v>192.24555735056543</v>
      </c>
      <c r="P49" s="140">
        <v>148.93617021276597</v>
      </c>
      <c r="Q49" s="140">
        <v>168.2946145723337</v>
      </c>
      <c r="R49" s="140">
        <v>56.671183934951337</v>
      </c>
      <c r="S49" s="140">
        <v>89.058524173027976</v>
      </c>
      <c r="T49" s="140">
        <v>79.378774805867209</v>
      </c>
      <c r="U49" s="140">
        <v>69.466882067851387</v>
      </c>
      <c r="V49" s="140">
        <v>85.106382978723374</v>
      </c>
      <c r="W49" s="140">
        <v>73.91763463569167</v>
      </c>
      <c r="X49" s="140">
        <v>17.247751632376492</v>
      </c>
      <c r="Y49" s="140">
        <v>52.708106143220647</v>
      </c>
      <c r="Z49" s="140">
        <v>77.653149266609148</v>
      </c>
      <c r="AA49" s="140">
        <v>130.8562197092084</v>
      </c>
      <c r="AB49" s="140">
        <v>104.25531914893618</v>
      </c>
      <c r="AC49" s="140">
        <v>71.937697993664202</v>
      </c>
    </row>
    <row r="50" spans="1:29" s="36" customFormat="1" ht="12.75">
      <c r="A50" s="144">
        <v>3</v>
      </c>
      <c r="B50" s="144">
        <v>4</v>
      </c>
      <c r="C50" s="144">
        <v>2</v>
      </c>
      <c r="D50" s="128">
        <v>970000</v>
      </c>
      <c r="E50" s="56" t="s">
        <v>278</v>
      </c>
      <c r="F50" s="140">
        <v>172.64690587623505</v>
      </c>
      <c r="G50" s="140">
        <v>476.81468130427658</v>
      </c>
      <c r="H50" s="140">
        <v>480.39061269491259</v>
      </c>
      <c r="I50" s="140">
        <v>398.08917197452234</v>
      </c>
      <c r="J50" s="140">
        <v>334.69098636444136</v>
      </c>
      <c r="K50" s="140">
        <v>354.11010340246088</v>
      </c>
      <c r="L50" s="140">
        <v>126.88507540301612</v>
      </c>
      <c r="M50" s="140">
        <v>376.86383745698839</v>
      </c>
      <c r="N50" s="140">
        <v>344.93621042683884</v>
      </c>
      <c r="O50" s="140">
        <v>217.13954834973944</v>
      </c>
      <c r="P50" s="140">
        <v>175.31432619089782</v>
      </c>
      <c r="Q50" s="140">
        <v>236.84362544047138</v>
      </c>
      <c r="R50" s="140">
        <v>42.641705668226734</v>
      </c>
      <c r="S50" s="140">
        <v>65.541536949041429</v>
      </c>
      <c r="T50" s="140">
        <v>88.202866593164316</v>
      </c>
      <c r="U50" s="140">
        <v>69.484655471916682</v>
      </c>
      <c r="V50" s="140">
        <v>61.97981228971139</v>
      </c>
      <c r="W50" s="140">
        <v>63.543411703541125</v>
      </c>
      <c r="X50" s="140">
        <v>3.1201248049921997</v>
      </c>
      <c r="Y50" s="140">
        <v>34.409306898246768</v>
      </c>
      <c r="Z50" s="140">
        <v>47.251535674909434</v>
      </c>
      <c r="AA50" s="140">
        <v>111.46496815286623</v>
      </c>
      <c r="AB50" s="140">
        <v>97.396847883832137</v>
      </c>
      <c r="AC50" s="140">
        <v>53.723066258448391</v>
      </c>
    </row>
    <row r="51" spans="1:29" s="36" customFormat="1" ht="12.75">
      <c r="A51" s="144">
        <v>3</v>
      </c>
      <c r="B51" s="144">
        <v>4</v>
      </c>
      <c r="C51" s="144">
        <v>2</v>
      </c>
      <c r="D51" s="128">
        <v>974000</v>
      </c>
      <c r="E51" s="56" t="s">
        <v>279</v>
      </c>
      <c r="F51" s="140">
        <v>182.10972397205362</v>
      </c>
      <c r="G51" s="140">
        <v>327.89641836219943</v>
      </c>
      <c r="H51" s="140">
        <v>362.85166240409217</v>
      </c>
      <c r="I51" s="140">
        <v>373.30642836552312</v>
      </c>
      <c r="J51" s="140">
        <v>248.92550143266473</v>
      </c>
      <c r="K51" s="140">
        <v>292.62314681970349</v>
      </c>
      <c r="L51" s="140">
        <v>122.5518268239606</v>
      </c>
      <c r="M51" s="140">
        <v>195.05633092315452</v>
      </c>
      <c r="N51" s="140">
        <v>204.60358056265986</v>
      </c>
      <c r="O51" s="140">
        <v>159.98846929950994</v>
      </c>
      <c r="P51" s="140">
        <v>132.52148997134671</v>
      </c>
      <c r="Q51" s="140">
        <v>160.21042563366811</v>
      </c>
      <c r="R51" s="140">
        <v>54.976520444393536</v>
      </c>
      <c r="S51" s="140">
        <v>97.528165461577274</v>
      </c>
      <c r="T51" s="140">
        <v>102.30179028132997</v>
      </c>
      <c r="U51" s="140">
        <v>79.273565869126486</v>
      </c>
      <c r="V51" s="140">
        <v>28.653295128939835</v>
      </c>
      <c r="W51" s="140">
        <v>72.034911525585841</v>
      </c>
      <c r="X51" s="140">
        <v>4.5813767036994619</v>
      </c>
      <c r="Y51" s="140">
        <v>35.311921977467634</v>
      </c>
      <c r="Z51" s="140">
        <v>55.946291560102303</v>
      </c>
      <c r="AA51" s="140">
        <v>134.04439319688672</v>
      </c>
      <c r="AB51" s="140">
        <v>87.750716332378218</v>
      </c>
      <c r="AC51" s="140">
        <v>60.377809660449543</v>
      </c>
    </row>
    <row r="52" spans="1:29" s="36" customFormat="1" ht="12.75">
      <c r="A52" s="144">
        <v>3</v>
      </c>
      <c r="B52" s="144">
        <v>4</v>
      </c>
      <c r="C52" s="144">
        <v>2</v>
      </c>
      <c r="D52" s="128">
        <v>566000</v>
      </c>
      <c r="E52" s="56" t="s">
        <v>266</v>
      </c>
      <c r="F52" s="140">
        <v>115.86761951016443</v>
      </c>
      <c r="G52" s="140">
        <v>228.93379191745478</v>
      </c>
      <c r="H52" s="140">
        <v>217.97021402505175</v>
      </c>
      <c r="I52" s="140">
        <v>218.27500883704491</v>
      </c>
      <c r="J52" s="140">
        <v>155.65472950908892</v>
      </c>
      <c r="K52" s="140">
        <v>182.30651777994444</v>
      </c>
      <c r="L52" s="140">
        <v>79.09526122250746</v>
      </c>
      <c r="M52" s="140">
        <v>110.70507308684438</v>
      </c>
      <c r="N52" s="140">
        <v>101.58792780353093</v>
      </c>
      <c r="O52" s="140">
        <v>82.184517497348892</v>
      </c>
      <c r="P52" s="140">
        <v>68.575160552955268</v>
      </c>
      <c r="Q52" s="140">
        <v>87.565996431133755</v>
      </c>
      <c r="R52" s="140">
        <v>29.140359397765906</v>
      </c>
      <c r="S52" s="140">
        <v>91.358555460017143</v>
      </c>
      <c r="T52" s="140">
        <v>83.834697701942972</v>
      </c>
      <c r="U52" s="140">
        <v>47.720042417815506</v>
      </c>
      <c r="V52" s="140">
        <v>18.504408403178424</v>
      </c>
      <c r="W52" s="140">
        <v>52.061296197501797</v>
      </c>
      <c r="X52" s="140">
        <v>7.6319988898910704</v>
      </c>
      <c r="Y52" s="140">
        <v>26.870163370593293</v>
      </c>
      <c r="Z52" s="140">
        <v>32.547588519577872</v>
      </c>
      <c r="AA52" s="140">
        <v>88.370448921880538</v>
      </c>
      <c r="AB52" s="140">
        <v>68.575160552955268</v>
      </c>
      <c r="AC52" s="140">
        <v>42.679225151308891</v>
      </c>
    </row>
    <row r="53" spans="1:29" s="36" customFormat="1" ht="12.75">
      <c r="A53" s="144">
        <v>3</v>
      </c>
      <c r="B53" s="144">
        <v>3</v>
      </c>
      <c r="C53" s="144">
        <v>2</v>
      </c>
      <c r="D53" s="128">
        <v>978000</v>
      </c>
      <c r="E53" s="79" t="s">
        <v>280</v>
      </c>
      <c r="F53" s="140">
        <v>126.31578947368421</v>
      </c>
      <c r="G53" s="140">
        <v>420.56074766355135</v>
      </c>
      <c r="H53" s="140">
        <v>376.44787644787647</v>
      </c>
      <c r="I53" s="140">
        <v>431.6866933689364</v>
      </c>
      <c r="J53" s="140">
        <v>27.948574622694242</v>
      </c>
      <c r="K53" s="140">
        <v>272.87761852260195</v>
      </c>
      <c r="L53" s="140">
        <v>59.649122807017548</v>
      </c>
      <c r="M53" s="140">
        <v>244.02907580477674</v>
      </c>
      <c r="N53" s="140">
        <v>183.39768339768341</v>
      </c>
      <c r="O53" s="140">
        <v>182.46550956831331</v>
      </c>
      <c r="P53" s="140">
        <v>11.179429849077698</v>
      </c>
      <c r="Q53" s="140">
        <v>133.22307975009187</v>
      </c>
      <c r="R53" s="140">
        <v>66.666666666666671</v>
      </c>
      <c r="S53" s="140">
        <v>140.18691588785049</v>
      </c>
      <c r="T53" s="140">
        <v>159.26640926640928</v>
      </c>
      <c r="U53" s="140">
        <v>120.16021361815756</v>
      </c>
      <c r="V53" s="140">
        <v>5.589714924538848</v>
      </c>
      <c r="W53" s="140">
        <v>98.30944505696435</v>
      </c>
      <c r="X53" s="140">
        <v>0</v>
      </c>
      <c r="Y53" s="140">
        <v>36.344755970924197</v>
      </c>
      <c r="Z53" s="140">
        <v>33.783783783783782</v>
      </c>
      <c r="AA53" s="140">
        <v>129.0609701824655</v>
      </c>
      <c r="AB53" s="140">
        <v>11.179429849077698</v>
      </c>
      <c r="AC53" s="140">
        <v>41.345093715545758</v>
      </c>
    </row>
    <row r="54" spans="1:29" s="36" customFormat="1" ht="12.75">
      <c r="A54" s="144">
        <v>3</v>
      </c>
      <c r="B54" s="144">
        <v>4</v>
      </c>
      <c r="C54" s="144">
        <v>2</v>
      </c>
      <c r="D54" s="128">
        <v>166000</v>
      </c>
      <c r="E54" s="56" t="s">
        <v>254</v>
      </c>
      <c r="F54" s="140">
        <v>143.76668720476485</v>
      </c>
      <c r="G54" s="140">
        <v>314.80886604561528</v>
      </c>
      <c r="H54" s="140">
        <v>368.09815950920239</v>
      </c>
      <c r="I54" s="140">
        <v>336.98849959882318</v>
      </c>
      <c r="J54" s="140">
        <v>248.33857992305002</v>
      </c>
      <c r="K54" s="140">
        <v>272.73232239071262</v>
      </c>
      <c r="L54" s="140">
        <v>59.560484699116863</v>
      </c>
      <c r="M54" s="140">
        <v>150.97976228718278</v>
      </c>
      <c r="N54" s="140">
        <v>175.28483786152498</v>
      </c>
      <c r="O54" s="140">
        <v>112.3294998662744</v>
      </c>
      <c r="P54" s="140">
        <v>111.92724728926198</v>
      </c>
      <c r="Q54" s="140">
        <v>116.64722546242294</v>
      </c>
      <c r="R54" s="140">
        <v>80.098582871226114</v>
      </c>
      <c r="S54" s="140">
        <v>157.40443302280767</v>
      </c>
      <c r="T54" s="140">
        <v>151.91352614665493</v>
      </c>
      <c r="U54" s="140">
        <v>136.40010698047595</v>
      </c>
      <c r="V54" s="140">
        <v>111.927247289262</v>
      </c>
      <c r="W54" s="140">
        <v>123.8682441815253</v>
      </c>
      <c r="X54" s="140">
        <v>4.1076196344218525</v>
      </c>
      <c r="Y54" s="140">
        <v>6.4246707356248001</v>
      </c>
      <c r="Z54" s="140">
        <v>40.899795501022496</v>
      </c>
      <c r="AA54" s="140">
        <v>88.258892752072754</v>
      </c>
      <c r="AB54" s="140">
        <v>24.484085344526058</v>
      </c>
      <c r="AC54" s="140">
        <v>32.216852746764431</v>
      </c>
    </row>
    <row r="55" spans="1:29" s="36" customFormat="1" ht="12.75">
      <c r="A55" s="144">
        <v>3</v>
      </c>
      <c r="B55" s="144">
        <v>4</v>
      </c>
      <c r="C55" s="144">
        <v>2</v>
      </c>
      <c r="D55" s="128">
        <v>570000</v>
      </c>
      <c r="E55" s="56" t="s">
        <v>267</v>
      </c>
      <c r="F55" s="140">
        <v>95.104290500378255</v>
      </c>
      <c r="G55" s="140">
        <v>682.49750913317837</v>
      </c>
      <c r="H55" s="140">
        <v>241.06002554278416</v>
      </c>
      <c r="I55" s="140">
        <v>213.94831897749376</v>
      </c>
      <c r="J55" s="140">
        <v>153.95631936985322</v>
      </c>
      <c r="K55" s="140">
        <v>259.3013431226874</v>
      </c>
      <c r="L55" s="140">
        <v>61.601642710472284</v>
      </c>
      <c r="M55" s="140">
        <v>312.18864164729325</v>
      </c>
      <c r="N55" s="140">
        <v>127.7139208173691</v>
      </c>
      <c r="O55" s="140">
        <v>65.295915532092238</v>
      </c>
      <c r="P55" s="140">
        <v>76.978159684926609</v>
      </c>
      <c r="Q55" s="140">
        <v>120.91017684934302</v>
      </c>
      <c r="R55" s="140">
        <v>29.179725494434241</v>
      </c>
      <c r="S55" s="140">
        <v>74.726004649618062</v>
      </c>
      <c r="T55" s="140">
        <v>57.47126436781609</v>
      </c>
      <c r="U55" s="140">
        <v>68.074465129202551</v>
      </c>
      <c r="V55" s="140">
        <v>14.321518080916578</v>
      </c>
      <c r="W55" s="140">
        <v>48.072720916003846</v>
      </c>
      <c r="X55" s="140">
        <v>4.3229222954717388</v>
      </c>
      <c r="Y55" s="140">
        <v>295.582862836267</v>
      </c>
      <c r="Z55" s="140">
        <v>55.874840357598977</v>
      </c>
      <c r="AA55" s="140">
        <v>80.577938316198953</v>
      </c>
      <c r="AB55" s="140">
        <v>62.656641604010019</v>
      </c>
      <c r="AC55" s="140">
        <v>90.318445357340551</v>
      </c>
    </row>
    <row r="56" spans="1:29" s="36" customFormat="1" ht="12.75">
      <c r="A56" s="144">
        <v>3</v>
      </c>
      <c r="B56" s="144">
        <v>4</v>
      </c>
      <c r="C56" s="144">
        <v>2</v>
      </c>
      <c r="D56" s="128">
        <v>170000</v>
      </c>
      <c r="E56" s="56" t="s">
        <v>256</v>
      </c>
      <c r="F56" s="140">
        <v>139.84889889085355</v>
      </c>
      <c r="G56" s="140">
        <v>295.2214160620465</v>
      </c>
      <c r="H56" s="140">
        <v>404.92540847738559</v>
      </c>
      <c r="I56" s="140">
        <v>329.48583420776498</v>
      </c>
      <c r="J56" s="140">
        <v>202.75750202757501</v>
      </c>
      <c r="K56" s="140">
        <v>265.44422615149529</v>
      </c>
      <c r="L56" s="140">
        <v>54.653592669988747</v>
      </c>
      <c r="M56" s="140">
        <v>115.08631473605203</v>
      </c>
      <c r="N56" s="140">
        <v>179.96684821217144</v>
      </c>
      <c r="O56" s="140">
        <v>132.2140608604407</v>
      </c>
      <c r="P56" s="140">
        <v>72.992700729927009</v>
      </c>
      <c r="Q56" s="140">
        <v>107.40013097576949</v>
      </c>
      <c r="R56" s="140">
        <v>80.372930397042268</v>
      </c>
      <c r="S56" s="140">
        <v>165.12384288216154</v>
      </c>
      <c r="T56" s="140">
        <v>177.59886336727433</v>
      </c>
      <c r="U56" s="140">
        <v>113.32633788037782</v>
      </c>
      <c r="V56" s="140">
        <v>67.585834009191686</v>
      </c>
      <c r="W56" s="140">
        <v>117.87819253438114</v>
      </c>
      <c r="X56" s="140">
        <v>4.8223758238225365</v>
      </c>
      <c r="Y56" s="140">
        <v>15.011258443832876</v>
      </c>
      <c r="Z56" s="140">
        <v>47.359696897939855</v>
      </c>
      <c r="AA56" s="140">
        <v>83.945435466946492</v>
      </c>
      <c r="AB56" s="140">
        <v>62.178967288456334</v>
      </c>
      <c r="AC56" s="140">
        <v>40.16590264134468</v>
      </c>
    </row>
    <row r="57" spans="1:29" s="41" customFormat="1" ht="12.75">
      <c r="A57" s="145"/>
      <c r="B57" s="145"/>
      <c r="C57" s="145"/>
      <c r="D57" s="146"/>
      <c r="E57" s="112" t="s">
        <v>210</v>
      </c>
      <c r="F57" s="272">
        <v>163.32045764977161</v>
      </c>
      <c r="G57" s="272">
        <v>333.17223464024647</v>
      </c>
      <c r="H57" s="272">
        <v>330.25681897428967</v>
      </c>
      <c r="I57" s="272">
        <v>325.39026155277577</v>
      </c>
      <c r="J57" s="272">
        <v>197.70692379370416</v>
      </c>
      <c r="K57" s="272">
        <v>262.97499983452366</v>
      </c>
      <c r="L57" s="272">
        <v>111.23023974229051</v>
      </c>
      <c r="M57" s="272">
        <v>196.94315229867698</v>
      </c>
      <c r="N57" s="272">
        <v>183.0964867961317</v>
      </c>
      <c r="O57" s="272">
        <v>146.606533650367</v>
      </c>
      <c r="P57" s="272">
        <v>94.964145363205446</v>
      </c>
      <c r="Q57" s="272">
        <v>144.2159400048981</v>
      </c>
      <c r="R57" s="272">
        <v>46.655994046832241</v>
      </c>
      <c r="S57" s="272">
        <v>93.789645381501842</v>
      </c>
      <c r="T57" s="272">
        <v>96.565072904139427</v>
      </c>
      <c r="U57" s="272">
        <v>76.372376718701545</v>
      </c>
      <c r="V57" s="272">
        <v>38.244945914191952</v>
      </c>
      <c r="W57" s="272">
        <v>68.917586163530345</v>
      </c>
      <c r="X57" s="272">
        <v>5.4342238606488751</v>
      </c>
      <c r="Y57" s="272">
        <v>42.43943696006766</v>
      </c>
      <c r="Z57" s="272">
        <v>50.595259274018517</v>
      </c>
      <c r="AA57" s="272">
        <v>102.41135118370723</v>
      </c>
      <c r="AB57" s="272">
        <v>64.497832516306772</v>
      </c>
      <c r="AC57" s="272">
        <v>49.841473666095219</v>
      </c>
    </row>
    <row r="58" spans="1:29" s="36" customFormat="1" ht="12.75">
      <c r="A58" s="144">
        <v>4</v>
      </c>
      <c r="B58" s="144">
        <v>2</v>
      </c>
      <c r="C58" s="144">
        <v>3</v>
      </c>
      <c r="D58" s="128">
        <v>334004</v>
      </c>
      <c r="E58" s="56" t="s">
        <v>57</v>
      </c>
      <c r="F58" s="140">
        <v>294.67321496033247</v>
      </c>
      <c r="G58" s="140">
        <v>515.27860994607556</v>
      </c>
      <c r="H58" s="140">
        <v>491.12426035502972</v>
      </c>
      <c r="I58" s="140">
        <v>467.43697478991595</v>
      </c>
      <c r="J58" s="140">
        <v>192.88728149487642</v>
      </c>
      <c r="K58" s="140">
        <v>384.57519072003345</v>
      </c>
      <c r="L58" s="140">
        <v>170.00377786173027</v>
      </c>
      <c r="M58" s="140">
        <v>311.5638106650689</v>
      </c>
      <c r="N58" s="140">
        <v>248.52071005917159</v>
      </c>
      <c r="O58" s="140">
        <v>194.32773109243698</v>
      </c>
      <c r="P58" s="140">
        <v>96.443640747438209</v>
      </c>
      <c r="Q58" s="140">
        <v>200.64792559306093</v>
      </c>
      <c r="R58" s="140">
        <v>124.66943709860219</v>
      </c>
      <c r="S58" s="140">
        <v>149.79029358897546</v>
      </c>
      <c r="T58" s="140">
        <v>159.7633136094675</v>
      </c>
      <c r="U58" s="140">
        <v>120.79831932773114</v>
      </c>
      <c r="V58" s="140">
        <v>30.138637733574434</v>
      </c>
      <c r="W58" s="140">
        <v>118.08966454174943</v>
      </c>
      <c r="X58" s="140">
        <v>0</v>
      </c>
      <c r="Y58" s="140">
        <v>53.924505692031154</v>
      </c>
      <c r="Z58" s="140">
        <v>82.84023668639054</v>
      </c>
      <c r="AA58" s="140">
        <v>152.31092436974791</v>
      </c>
      <c r="AB58" s="140">
        <v>66.305003013863782</v>
      </c>
      <c r="AC58" s="140">
        <v>65.837600585223115</v>
      </c>
    </row>
    <row r="59" spans="1:29" s="36" customFormat="1" ht="12.75">
      <c r="A59" s="144">
        <v>4</v>
      </c>
      <c r="B59" s="144">
        <v>2</v>
      </c>
      <c r="C59" s="144">
        <v>3</v>
      </c>
      <c r="D59" s="128">
        <v>962004</v>
      </c>
      <c r="E59" s="56" t="s">
        <v>149</v>
      </c>
      <c r="F59" s="140">
        <v>511.90476190476187</v>
      </c>
      <c r="G59" s="140">
        <v>688.25910931174087</v>
      </c>
      <c r="H59" s="140">
        <v>606.58578856152519</v>
      </c>
      <c r="I59" s="140">
        <v>599.07834101382491</v>
      </c>
      <c r="J59" s="140">
        <v>90.579710144927546</v>
      </c>
      <c r="K59" s="140">
        <v>500.96339113680153</v>
      </c>
      <c r="L59" s="140">
        <v>452.38095238095235</v>
      </c>
      <c r="M59" s="140">
        <v>445.34412955465586</v>
      </c>
      <c r="N59" s="140">
        <v>467.9376083188908</v>
      </c>
      <c r="O59" s="140">
        <v>476.19047619047615</v>
      </c>
      <c r="P59" s="140">
        <v>72.463768115942031</v>
      </c>
      <c r="Q59" s="140">
        <v>391.77906229929351</v>
      </c>
      <c r="R59" s="140">
        <v>59.523809523809518</v>
      </c>
      <c r="S59" s="140">
        <v>121.45748987854253</v>
      </c>
      <c r="T59" s="140">
        <v>103.98613518197574</v>
      </c>
      <c r="U59" s="140">
        <v>30.72196620583717</v>
      </c>
      <c r="V59" s="140">
        <v>18.115942028985511</v>
      </c>
      <c r="W59" s="140">
        <v>64.226075786769428</v>
      </c>
      <c r="X59" s="140">
        <v>0</v>
      </c>
      <c r="Y59" s="140">
        <v>121.45748987854252</v>
      </c>
      <c r="Z59" s="140">
        <v>34.662045060658578</v>
      </c>
      <c r="AA59" s="140">
        <v>92.165898617511516</v>
      </c>
      <c r="AB59" s="140">
        <v>0</v>
      </c>
      <c r="AC59" s="140">
        <v>44.958253050738598</v>
      </c>
    </row>
    <row r="60" spans="1:29" s="36" customFormat="1" ht="12.75">
      <c r="A60" s="144">
        <v>4</v>
      </c>
      <c r="B60" s="144">
        <v>1</v>
      </c>
      <c r="C60" s="144">
        <v>3</v>
      </c>
      <c r="D60" s="128">
        <v>978004</v>
      </c>
      <c r="E60" s="56" t="s">
        <v>160</v>
      </c>
      <c r="F60" s="140">
        <v>379.28519328956969</v>
      </c>
      <c r="G60" s="140">
        <v>681.42108328479901</v>
      </c>
      <c r="H60" s="140">
        <v>650.13774104683193</v>
      </c>
      <c r="I60" s="140">
        <v>631.78677196446199</v>
      </c>
      <c r="J60" s="140">
        <v>305.52291421856637</v>
      </c>
      <c r="K60" s="140">
        <v>518.89622075584884</v>
      </c>
      <c r="L60" s="140">
        <v>309.99270605397521</v>
      </c>
      <c r="M60" s="140">
        <v>518.34595224228303</v>
      </c>
      <c r="N60" s="140">
        <v>561.98347107438019</v>
      </c>
      <c r="O60" s="140">
        <v>439.28923988153997</v>
      </c>
      <c r="P60" s="140">
        <v>264.39482961222092</v>
      </c>
      <c r="Q60" s="140">
        <v>409.91801639672065</v>
      </c>
      <c r="R60" s="140">
        <v>65.645514223194752</v>
      </c>
      <c r="S60" s="140">
        <v>93.185789167152009</v>
      </c>
      <c r="T60" s="140">
        <v>44.077134986225914</v>
      </c>
      <c r="U60" s="140">
        <v>83.909180651530107</v>
      </c>
      <c r="V60" s="140">
        <v>17.626321974148059</v>
      </c>
      <c r="W60" s="140">
        <v>61.987602479504098</v>
      </c>
      <c r="X60" s="140">
        <v>3.6469730123997084</v>
      </c>
      <c r="Y60" s="140">
        <v>69.889341875364011</v>
      </c>
      <c r="Z60" s="140">
        <v>44.077134986225893</v>
      </c>
      <c r="AA60" s="140">
        <v>108.5883514313919</v>
      </c>
      <c r="AB60" s="140">
        <v>23.501762632197416</v>
      </c>
      <c r="AC60" s="140">
        <v>46.990601879624073</v>
      </c>
    </row>
    <row r="61" spans="1:29" s="36" customFormat="1" ht="12.75">
      <c r="A61" s="144">
        <v>4</v>
      </c>
      <c r="B61" s="144">
        <v>2</v>
      </c>
      <c r="C61" s="144">
        <v>3</v>
      </c>
      <c r="D61" s="128">
        <v>562008</v>
      </c>
      <c r="E61" s="56" t="s">
        <v>105</v>
      </c>
      <c r="F61" s="140">
        <v>195.86507072905331</v>
      </c>
      <c r="G61" s="140">
        <v>428.44901456726654</v>
      </c>
      <c r="H61" s="140">
        <v>533.10404127257095</v>
      </c>
      <c r="I61" s="140">
        <v>412.95546558704461</v>
      </c>
      <c r="J61" s="140">
        <v>270.53140096618358</v>
      </c>
      <c r="K61" s="140">
        <v>352.59397328362849</v>
      </c>
      <c r="L61" s="140">
        <v>119.69532100108813</v>
      </c>
      <c r="M61" s="140">
        <v>231.3624678663239</v>
      </c>
      <c r="N61" s="140">
        <v>275.15047291487531</v>
      </c>
      <c r="O61" s="140">
        <v>145.748987854251</v>
      </c>
      <c r="P61" s="140">
        <v>154.58937198067633</v>
      </c>
      <c r="Q61" s="140">
        <v>178.62690276483377</v>
      </c>
      <c r="R61" s="140">
        <v>59.847660500544066</v>
      </c>
      <c r="S61" s="140">
        <v>128.53470437017998</v>
      </c>
      <c r="T61" s="140">
        <v>146.17368873602751</v>
      </c>
      <c r="U61" s="140">
        <v>72.874493927125542</v>
      </c>
      <c r="V61" s="140">
        <v>28.985507246376809</v>
      </c>
      <c r="W61" s="140">
        <v>85.430257844050971</v>
      </c>
      <c r="X61" s="140">
        <v>16.32208922742111</v>
      </c>
      <c r="Y61" s="140">
        <v>68.551842330762639</v>
      </c>
      <c r="Z61" s="140">
        <v>111.7798796216681</v>
      </c>
      <c r="AA61" s="140">
        <v>194.33198380566802</v>
      </c>
      <c r="AB61" s="140">
        <v>86.956521739130437</v>
      </c>
      <c r="AC61" s="140">
        <v>88.536812674743715</v>
      </c>
    </row>
    <row r="62" spans="1:29" s="36" customFormat="1" ht="12.75">
      <c r="A62" s="144">
        <v>4</v>
      </c>
      <c r="B62" s="144">
        <v>2</v>
      </c>
      <c r="C62" s="144">
        <v>3</v>
      </c>
      <c r="D62" s="128">
        <v>158004</v>
      </c>
      <c r="E62" s="56" t="s">
        <v>30</v>
      </c>
      <c r="F62" s="140">
        <v>259.42440210782325</v>
      </c>
      <c r="G62" s="140">
        <v>297.92746113989637</v>
      </c>
      <c r="H62" s="140">
        <v>462.00607902735567</v>
      </c>
      <c r="I62" s="140">
        <v>485.38011695906437</v>
      </c>
      <c r="J62" s="140">
        <v>210.016155088853</v>
      </c>
      <c r="K62" s="140">
        <v>342.8637842863784</v>
      </c>
      <c r="L62" s="140">
        <v>222.94284556141062</v>
      </c>
      <c r="M62" s="140">
        <v>220.20725388601034</v>
      </c>
      <c r="N62" s="140">
        <v>316.10942249240122</v>
      </c>
      <c r="O62" s="140">
        <v>292.39766081871346</v>
      </c>
      <c r="P62" s="140">
        <v>177.70597738287563</v>
      </c>
      <c r="Q62" s="140">
        <v>247.55927475592748</v>
      </c>
      <c r="R62" s="140">
        <v>28.374543980543169</v>
      </c>
      <c r="S62" s="140">
        <v>45.336787564766837</v>
      </c>
      <c r="T62" s="140">
        <v>97.264437689969625</v>
      </c>
      <c r="U62" s="140">
        <v>40.935672514619895</v>
      </c>
      <c r="V62" s="140">
        <v>0</v>
      </c>
      <c r="W62" s="140">
        <v>43.003254300325437</v>
      </c>
      <c r="X62" s="140">
        <v>8.1070125658694767</v>
      </c>
      <c r="Y62" s="140">
        <v>32.383419689119172</v>
      </c>
      <c r="Z62" s="140">
        <v>48.632218844984806</v>
      </c>
      <c r="AA62" s="140">
        <v>152.046783625731</v>
      </c>
      <c r="AB62" s="140">
        <v>32.310177705977388</v>
      </c>
      <c r="AC62" s="140">
        <v>52.30125523012552</v>
      </c>
    </row>
    <row r="63" spans="1:29" s="36" customFormat="1" ht="12.75">
      <c r="A63" s="144">
        <v>4</v>
      </c>
      <c r="B63" s="144">
        <v>2</v>
      </c>
      <c r="C63" s="144">
        <v>3</v>
      </c>
      <c r="D63" s="128">
        <v>954012</v>
      </c>
      <c r="E63" s="56" t="s">
        <v>139</v>
      </c>
      <c r="F63" s="140">
        <v>313.65313653136531</v>
      </c>
      <c r="G63" s="140">
        <v>489.36170212765961</v>
      </c>
      <c r="H63" s="140">
        <v>356.78889990089198</v>
      </c>
      <c r="I63" s="140">
        <v>256.41025641025641</v>
      </c>
      <c r="J63" s="140">
        <v>85.470085470085479</v>
      </c>
      <c r="K63" s="140">
        <v>301.62412993039442</v>
      </c>
      <c r="L63" s="140">
        <v>270.60270602706026</v>
      </c>
      <c r="M63" s="140">
        <v>372.34042553191489</v>
      </c>
      <c r="N63" s="140">
        <v>257.68087215064418</v>
      </c>
      <c r="O63" s="140">
        <v>128.2051282051282</v>
      </c>
      <c r="P63" s="140">
        <v>53.418803418803421</v>
      </c>
      <c r="Q63" s="140">
        <v>221.31001249330717</v>
      </c>
      <c r="R63" s="140">
        <v>43.050430504305041</v>
      </c>
      <c r="S63" s="140">
        <v>95.744680851063805</v>
      </c>
      <c r="T63" s="140">
        <v>39.643211100099109</v>
      </c>
      <c r="U63" s="140">
        <v>45.787545787545795</v>
      </c>
      <c r="V63" s="140">
        <v>10.683760683760687</v>
      </c>
      <c r="W63" s="140">
        <v>46.403712296983755</v>
      </c>
      <c r="X63" s="140">
        <v>0</v>
      </c>
      <c r="Y63" s="140">
        <v>21.276595744680851</v>
      </c>
      <c r="Z63" s="140">
        <v>59.464816650148663</v>
      </c>
      <c r="AA63" s="140">
        <v>82.417582417582423</v>
      </c>
      <c r="AB63" s="140">
        <v>21.36752136752137</v>
      </c>
      <c r="AC63" s="140">
        <v>33.910405140103521</v>
      </c>
    </row>
    <row r="64" spans="1:29" s="36" customFormat="1" ht="12.75">
      <c r="A64" s="144">
        <v>4</v>
      </c>
      <c r="B64" s="144">
        <v>2</v>
      </c>
      <c r="C64" s="144">
        <v>3</v>
      </c>
      <c r="D64" s="128">
        <v>370016</v>
      </c>
      <c r="E64" s="56" t="s">
        <v>73</v>
      </c>
      <c r="F64" s="140">
        <v>150.08576329331046</v>
      </c>
      <c r="G64" s="140">
        <v>396.383866481224</v>
      </c>
      <c r="H64" s="140">
        <v>461.133069828722</v>
      </c>
      <c r="I64" s="140">
        <v>415.91320072332741</v>
      </c>
      <c r="J64" s="140">
        <v>263.75282592313488</v>
      </c>
      <c r="K64" s="140">
        <v>321.48900169204734</v>
      </c>
      <c r="L64" s="140">
        <v>77.186963979416817</v>
      </c>
      <c r="M64" s="140">
        <v>159.94436717663422</v>
      </c>
      <c r="N64" s="140">
        <v>237.15415019762844</v>
      </c>
      <c r="O64" s="140">
        <v>186.85955394816153</v>
      </c>
      <c r="P64" s="140">
        <v>158.25169555388092</v>
      </c>
      <c r="Q64" s="140">
        <v>155.91007976794779</v>
      </c>
      <c r="R64" s="140">
        <v>64.322469982847338</v>
      </c>
      <c r="S64" s="140">
        <v>166.89847009735757</v>
      </c>
      <c r="T64" s="140">
        <v>138.33992094861654</v>
      </c>
      <c r="U64" s="140">
        <v>120.55455093429788</v>
      </c>
      <c r="V64" s="140">
        <v>30.143180105501145</v>
      </c>
      <c r="W64" s="140">
        <v>101.52284263959393</v>
      </c>
      <c r="X64" s="140">
        <v>8.5763293310463116</v>
      </c>
      <c r="Y64" s="140">
        <v>69.54102920723227</v>
      </c>
      <c r="Z64" s="140">
        <v>85.638998682476938</v>
      </c>
      <c r="AA64" s="140">
        <v>108.49909584086799</v>
      </c>
      <c r="AB64" s="140">
        <v>75.357950263752826</v>
      </c>
      <c r="AC64" s="140">
        <v>64.056079284505685</v>
      </c>
    </row>
    <row r="65" spans="1:29" s="36" customFormat="1" ht="12.75">
      <c r="A65" s="144">
        <v>4</v>
      </c>
      <c r="B65" s="144">
        <v>2</v>
      </c>
      <c r="C65" s="144">
        <v>3</v>
      </c>
      <c r="D65" s="128">
        <v>962016</v>
      </c>
      <c r="E65" s="56" t="s">
        <v>150</v>
      </c>
      <c r="F65" s="140">
        <v>126.23490669593853</v>
      </c>
      <c r="G65" s="140">
        <v>189.96960486322189</v>
      </c>
      <c r="H65" s="140">
        <v>268.56240126382306</v>
      </c>
      <c r="I65" s="140">
        <v>224.80058013052943</v>
      </c>
      <c r="J65" s="140">
        <v>259.22233300099703</v>
      </c>
      <c r="K65" s="140">
        <v>204.83348069554964</v>
      </c>
      <c r="L65" s="140">
        <v>71.350164654226134</v>
      </c>
      <c r="M65" s="140">
        <v>37.993920972644375</v>
      </c>
      <c r="N65" s="140">
        <v>71.090047393364927</v>
      </c>
      <c r="O65" s="140">
        <v>36.258158085569256</v>
      </c>
      <c r="P65" s="140">
        <v>39.880358923230304</v>
      </c>
      <c r="Q65" s="140">
        <v>53.050397877984082</v>
      </c>
      <c r="R65" s="140">
        <v>54.884742041712407</v>
      </c>
      <c r="S65" s="140">
        <v>121.58054711246199</v>
      </c>
      <c r="T65" s="140">
        <v>63.191153238546626</v>
      </c>
      <c r="U65" s="140">
        <v>58.013052936910839</v>
      </c>
      <c r="V65" s="140">
        <v>19.940179461615152</v>
      </c>
      <c r="W65" s="140">
        <v>64.83937518420278</v>
      </c>
      <c r="X65" s="140">
        <v>0</v>
      </c>
      <c r="Y65" s="140">
        <v>30.3951367781155</v>
      </c>
      <c r="Z65" s="140">
        <v>134.28120063191153</v>
      </c>
      <c r="AA65" s="140">
        <v>130.52936910804931</v>
      </c>
      <c r="AB65" s="140">
        <v>199.40179461615153</v>
      </c>
      <c r="AC65" s="140">
        <v>86.943707633362806</v>
      </c>
    </row>
    <row r="66" spans="1:29" s="36" customFormat="1" ht="12.75">
      <c r="A66" s="144">
        <v>4</v>
      </c>
      <c r="B66" s="144">
        <v>2</v>
      </c>
      <c r="C66" s="144">
        <v>3</v>
      </c>
      <c r="D66" s="128">
        <v>370020</v>
      </c>
      <c r="E66" s="56" t="s">
        <v>74</v>
      </c>
      <c r="F66" s="140">
        <v>231.85916702447403</v>
      </c>
      <c r="G66" s="140">
        <v>292.0181700194679</v>
      </c>
      <c r="H66" s="140">
        <v>361.14570361145701</v>
      </c>
      <c r="I66" s="140">
        <v>294.61756373937681</v>
      </c>
      <c r="J66" s="140">
        <v>144.71780028943559</v>
      </c>
      <c r="K66" s="140">
        <v>265.56882755421549</v>
      </c>
      <c r="L66" s="140">
        <v>176.04121940747103</v>
      </c>
      <c r="M66" s="140">
        <v>162.23231667748215</v>
      </c>
      <c r="N66" s="140">
        <v>143.2129514321295</v>
      </c>
      <c r="O66" s="140">
        <v>169.97167138810201</v>
      </c>
      <c r="P66" s="140">
        <v>101.30246020260492</v>
      </c>
      <c r="Q66" s="140">
        <v>154.2386640380378</v>
      </c>
      <c r="R66" s="140">
        <v>55.817947617003</v>
      </c>
      <c r="S66" s="140">
        <v>97.339390006489296</v>
      </c>
      <c r="T66" s="140">
        <v>143.21295143212953</v>
      </c>
      <c r="U66" s="140">
        <v>45.325779036827193</v>
      </c>
      <c r="V66" s="140">
        <v>14.47178002894357</v>
      </c>
      <c r="W66" s="140">
        <v>70.741041400904564</v>
      </c>
      <c r="X66" s="140">
        <v>0</v>
      </c>
      <c r="Y66" s="140">
        <v>32.446463335496432</v>
      </c>
      <c r="Z66" s="140">
        <v>74.719800747198008</v>
      </c>
      <c r="AA66" s="140">
        <v>79.320113314447596</v>
      </c>
      <c r="AB66" s="140">
        <v>28.943560057887119</v>
      </c>
      <c r="AC66" s="140">
        <v>40.589122115273106</v>
      </c>
    </row>
    <row r="67" spans="1:29" s="36" customFormat="1" ht="12.75">
      <c r="A67" s="144">
        <v>4</v>
      </c>
      <c r="B67" s="144">
        <v>2</v>
      </c>
      <c r="C67" s="144">
        <v>3</v>
      </c>
      <c r="D67" s="128">
        <v>978020</v>
      </c>
      <c r="E67" s="56" t="s">
        <v>161</v>
      </c>
      <c r="F67" s="140">
        <v>281.42589118198873</v>
      </c>
      <c r="G67" s="140">
        <v>526.71181339352893</v>
      </c>
      <c r="H67" s="140">
        <v>627.08472314876587</v>
      </c>
      <c r="I67" s="140">
        <v>523.96166134185307</v>
      </c>
      <c r="J67" s="140">
        <v>148.03849000740192</v>
      </c>
      <c r="K67" s="140">
        <v>413.91569324530218</v>
      </c>
      <c r="L67" s="140">
        <v>164.16510318949344</v>
      </c>
      <c r="M67" s="140">
        <v>278.40481565086532</v>
      </c>
      <c r="N67" s="140">
        <v>280.1867911941294</v>
      </c>
      <c r="O67" s="140">
        <v>191.69329073482427</v>
      </c>
      <c r="P67" s="140">
        <v>22.205773501110286</v>
      </c>
      <c r="Q67" s="140">
        <v>186.6429659725749</v>
      </c>
      <c r="R67" s="140">
        <v>93.808630393996253</v>
      </c>
      <c r="S67" s="140">
        <v>150.48908954100827</v>
      </c>
      <c r="T67" s="140">
        <v>206.80453635757169</v>
      </c>
      <c r="U67" s="140">
        <v>159.74440894568696</v>
      </c>
      <c r="V67" s="140">
        <v>59.215396002960766</v>
      </c>
      <c r="W67" s="140">
        <v>132.04672422549515</v>
      </c>
      <c r="X67" s="140">
        <v>23.452157598499063</v>
      </c>
      <c r="Y67" s="140">
        <v>97.817908201655385</v>
      </c>
      <c r="Z67" s="140">
        <v>140.0933955970647</v>
      </c>
      <c r="AA67" s="140">
        <v>172.52396166134187</v>
      </c>
      <c r="AB67" s="140">
        <v>66.617320503330873</v>
      </c>
      <c r="AC67" s="140">
        <v>95.226003047232098</v>
      </c>
    </row>
    <row r="68" spans="1:29" s="36" customFormat="1" ht="12.75">
      <c r="A68" s="144">
        <v>4</v>
      </c>
      <c r="B68" s="144">
        <v>2</v>
      </c>
      <c r="C68" s="144">
        <v>3</v>
      </c>
      <c r="D68" s="128">
        <v>170020</v>
      </c>
      <c r="E68" s="56" t="s">
        <v>49</v>
      </c>
      <c r="F68" s="140">
        <v>358.82908404154858</v>
      </c>
      <c r="G68" s="140">
        <v>540.95826893353944</v>
      </c>
      <c r="H68" s="140">
        <v>656.22669649515285</v>
      </c>
      <c r="I68" s="140">
        <v>670.31463748290025</v>
      </c>
      <c r="J68" s="140">
        <v>207.43301642178045</v>
      </c>
      <c r="K68" s="140">
        <v>482.90830168204013</v>
      </c>
      <c r="L68" s="140">
        <v>278.56468366383382</v>
      </c>
      <c r="M68" s="140">
        <v>316.84698608964453</v>
      </c>
      <c r="N68" s="140">
        <v>343.027591349739</v>
      </c>
      <c r="O68" s="140">
        <v>294.11764705882354</v>
      </c>
      <c r="P68" s="140">
        <v>86.430423509075197</v>
      </c>
      <c r="Q68" s="140">
        <v>269.94031470428649</v>
      </c>
      <c r="R68" s="140">
        <v>80.264400377714836</v>
      </c>
      <c r="S68" s="140">
        <v>139.10355486862443</v>
      </c>
      <c r="T68" s="140">
        <v>141.68530947054433</v>
      </c>
      <c r="U68" s="140">
        <v>136.79890560875521</v>
      </c>
      <c r="V68" s="140">
        <v>25.929127052722567</v>
      </c>
      <c r="W68" s="140">
        <v>104.44926749864354</v>
      </c>
      <c r="X68" s="140">
        <v>0</v>
      </c>
      <c r="Y68" s="140">
        <v>85.007727975270484</v>
      </c>
      <c r="Z68" s="140">
        <v>171.5137956748695</v>
      </c>
      <c r="AA68" s="140">
        <v>239.39808481532148</v>
      </c>
      <c r="AB68" s="140">
        <v>95.073465859982704</v>
      </c>
      <c r="AC68" s="140">
        <v>108.51871947911015</v>
      </c>
    </row>
    <row r="69" spans="1:29" s="36" customFormat="1" ht="12.75">
      <c r="A69" s="144">
        <v>4</v>
      </c>
      <c r="B69" s="144">
        <v>2</v>
      </c>
      <c r="C69" s="144">
        <v>3</v>
      </c>
      <c r="D69" s="128">
        <v>154036</v>
      </c>
      <c r="E69" s="56" t="s">
        <v>29</v>
      </c>
      <c r="F69" s="140">
        <v>230.04531195538513</v>
      </c>
      <c r="G69" s="140">
        <v>418.098510882016</v>
      </c>
      <c r="H69" s="140">
        <v>435.99776411403013</v>
      </c>
      <c r="I69" s="140">
        <v>399.57939011566771</v>
      </c>
      <c r="J69" s="140">
        <v>103.19917440660475</v>
      </c>
      <c r="K69" s="140">
        <v>305.54470909800858</v>
      </c>
      <c r="L69" s="140">
        <v>132.4503311258278</v>
      </c>
      <c r="M69" s="140">
        <v>263.45933562428405</v>
      </c>
      <c r="N69" s="140">
        <v>273.89603130240357</v>
      </c>
      <c r="O69" s="140">
        <v>194.53207150368033</v>
      </c>
      <c r="P69" s="140">
        <v>61.919504643962853</v>
      </c>
      <c r="Q69" s="140">
        <v>177.66497461928935</v>
      </c>
      <c r="R69" s="140">
        <v>94.109445799930285</v>
      </c>
      <c r="S69" s="140">
        <v>114.54753722794965</v>
      </c>
      <c r="T69" s="140">
        <v>67.076579094466197</v>
      </c>
      <c r="U69" s="140">
        <v>68.349106203995788</v>
      </c>
      <c r="V69" s="140">
        <v>15.479876160990715</v>
      </c>
      <c r="W69" s="140">
        <v>73.213588442014853</v>
      </c>
      <c r="X69" s="140">
        <v>3.485535029627048</v>
      </c>
      <c r="Y69" s="140">
        <v>40.091638029782359</v>
      </c>
      <c r="Z69" s="140">
        <v>95.025153717160435</v>
      </c>
      <c r="AA69" s="140">
        <v>136.69821240799158</v>
      </c>
      <c r="AB69" s="140">
        <v>25.799793601651189</v>
      </c>
      <c r="AC69" s="140">
        <v>54.666146036704419</v>
      </c>
    </row>
    <row r="70" spans="1:29" s="36" customFormat="1" ht="12.75">
      <c r="A70" s="144">
        <v>4</v>
      </c>
      <c r="B70" s="144">
        <v>1</v>
      </c>
      <c r="C70" s="144">
        <v>3</v>
      </c>
      <c r="D70" s="128">
        <v>158026</v>
      </c>
      <c r="E70" s="56" t="s">
        <v>36</v>
      </c>
      <c r="F70" s="140">
        <v>284.58498023715413</v>
      </c>
      <c r="G70" s="140">
        <v>480.40455120101143</v>
      </c>
      <c r="H70" s="140">
        <v>553.80742605412206</v>
      </c>
      <c r="I70" s="140">
        <v>414.63414634146346</v>
      </c>
      <c r="J70" s="140">
        <v>336.06557377049177</v>
      </c>
      <c r="K70" s="140">
        <v>402.99030487092631</v>
      </c>
      <c r="L70" s="140">
        <v>177.86561264822134</v>
      </c>
      <c r="M70" s="140">
        <v>316.055625790139</v>
      </c>
      <c r="N70" s="140">
        <v>365.00943989930778</v>
      </c>
      <c r="O70" s="140">
        <v>182.92682926829266</v>
      </c>
      <c r="P70" s="140">
        <v>180.32786885245903</v>
      </c>
      <c r="Q70" s="140">
        <v>239.45800724214462</v>
      </c>
      <c r="R70" s="140">
        <v>67.193675889328063</v>
      </c>
      <c r="S70" s="140">
        <v>94.816687737041747</v>
      </c>
      <c r="T70" s="140">
        <v>125.86532410320959</v>
      </c>
      <c r="U70" s="140">
        <v>121.95121951219508</v>
      </c>
      <c r="V70" s="140">
        <v>32.786885245901637</v>
      </c>
      <c r="W70" s="140">
        <v>88.774675855624338</v>
      </c>
      <c r="X70" s="140">
        <v>39.525691699604742</v>
      </c>
      <c r="Y70" s="140">
        <v>69.532237673830593</v>
      </c>
      <c r="Z70" s="140">
        <v>62.932662051604787</v>
      </c>
      <c r="AA70" s="140">
        <v>109.7560975609756</v>
      </c>
      <c r="AB70" s="140">
        <v>122.95081967213115</v>
      </c>
      <c r="AC70" s="140">
        <v>74.757621773157339</v>
      </c>
    </row>
    <row r="71" spans="1:29" s="36" customFormat="1" ht="12.75">
      <c r="A71" s="144">
        <v>4</v>
      </c>
      <c r="B71" s="144">
        <v>1</v>
      </c>
      <c r="C71" s="144">
        <v>3</v>
      </c>
      <c r="D71" s="128">
        <v>562028</v>
      </c>
      <c r="E71" s="56" t="s">
        <v>111</v>
      </c>
      <c r="F71" s="140">
        <v>437.26235741444867</v>
      </c>
      <c r="G71" s="140">
        <v>510.59730250481704</v>
      </c>
      <c r="H71" s="140">
        <v>846.0076045627377</v>
      </c>
      <c r="I71" s="140">
        <v>535.01180173092052</v>
      </c>
      <c r="J71" s="140">
        <v>315.10658016682112</v>
      </c>
      <c r="K71" s="140">
        <v>520.10634762379527</v>
      </c>
      <c r="L71" s="140">
        <v>272.49683143219266</v>
      </c>
      <c r="M71" s="140">
        <v>240.84778420038538</v>
      </c>
      <c r="N71" s="140">
        <v>437.26235741444867</v>
      </c>
      <c r="O71" s="140">
        <v>275.37372147915028</v>
      </c>
      <c r="P71" s="140">
        <v>148.28544949026877</v>
      </c>
      <c r="Q71" s="140">
        <v>274.17746759720836</v>
      </c>
      <c r="R71" s="140">
        <v>158.42839036755387</v>
      </c>
      <c r="S71" s="140">
        <v>202.31213872832376</v>
      </c>
      <c r="T71" s="140">
        <v>218.63117870722434</v>
      </c>
      <c r="U71" s="140">
        <v>133.75295043273013</v>
      </c>
      <c r="V71" s="140">
        <v>55.607043558850769</v>
      </c>
      <c r="W71" s="140">
        <v>152.87470920571619</v>
      </c>
      <c r="X71" s="140">
        <v>6.337135614702154</v>
      </c>
      <c r="Y71" s="140">
        <v>67.437379576107901</v>
      </c>
      <c r="Z71" s="140">
        <v>190.11406844106463</v>
      </c>
      <c r="AA71" s="140">
        <v>125.88512981904013</v>
      </c>
      <c r="AB71" s="140">
        <v>111.21408711770158</v>
      </c>
      <c r="AC71" s="140">
        <v>93.054170820870709</v>
      </c>
    </row>
    <row r="72" spans="1:29" s="36" customFormat="1" ht="12.75">
      <c r="A72" s="144">
        <v>4</v>
      </c>
      <c r="B72" s="144">
        <v>2</v>
      </c>
      <c r="C72" s="144">
        <v>3</v>
      </c>
      <c r="D72" s="128">
        <v>954024</v>
      </c>
      <c r="E72" s="56" t="s">
        <v>142</v>
      </c>
      <c r="F72" s="140">
        <v>0</v>
      </c>
      <c r="G72" s="140">
        <v>0</v>
      </c>
      <c r="H72" s="140">
        <v>0</v>
      </c>
      <c r="I72" s="140">
        <v>0</v>
      </c>
      <c r="J72" s="140">
        <v>0</v>
      </c>
      <c r="K72" s="140">
        <v>0</v>
      </c>
      <c r="L72" s="140">
        <v>0</v>
      </c>
      <c r="M72" s="140">
        <v>0</v>
      </c>
      <c r="N72" s="140">
        <v>0</v>
      </c>
      <c r="O72" s="140">
        <v>0</v>
      </c>
      <c r="P72" s="140">
        <v>0</v>
      </c>
      <c r="Q72" s="140">
        <v>0</v>
      </c>
      <c r="R72" s="140">
        <v>0</v>
      </c>
      <c r="S72" s="140">
        <v>0</v>
      </c>
      <c r="T72" s="140">
        <v>0</v>
      </c>
      <c r="U72" s="140">
        <v>0</v>
      </c>
      <c r="V72" s="140">
        <v>0</v>
      </c>
      <c r="W72" s="140">
        <v>0</v>
      </c>
      <c r="X72" s="140">
        <v>0</v>
      </c>
      <c r="Y72" s="140">
        <v>0</v>
      </c>
      <c r="Z72" s="140">
        <v>0</v>
      </c>
      <c r="AA72" s="140">
        <v>0</v>
      </c>
      <c r="AB72" s="140">
        <v>0</v>
      </c>
      <c r="AC72" s="140">
        <v>0</v>
      </c>
    </row>
    <row r="73" spans="1:29" s="36" customFormat="1" ht="12.75">
      <c r="A73" s="144">
        <v>4</v>
      </c>
      <c r="B73" s="144">
        <v>2</v>
      </c>
      <c r="C73" s="144">
        <v>3</v>
      </c>
      <c r="D73" s="128">
        <v>978032</v>
      </c>
      <c r="E73" s="56" t="s">
        <v>164</v>
      </c>
      <c r="F73" s="140">
        <v>258.24964131994261</v>
      </c>
      <c r="G73" s="140">
        <v>409.48275862068965</v>
      </c>
      <c r="H73" s="140">
        <v>326.5306122448979</v>
      </c>
      <c r="I73" s="140">
        <v>454.54545454545456</v>
      </c>
      <c r="J73" s="140">
        <v>90.395480225988706</v>
      </c>
      <c r="K73" s="140">
        <v>309.59164292497627</v>
      </c>
      <c r="L73" s="140">
        <v>164.99282639885223</v>
      </c>
      <c r="M73" s="140">
        <v>247.84482758620692</v>
      </c>
      <c r="N73" s="140">
        <v>153.0612244897959</v>
      </c>
      <c r="O73" s="140">
        <v>176.25231910946195</v>
      </c>
      <c r="P73" s="140">
        <v>45.197740112994353</v>
      </c>
      <c r="Q73" s="140">
        <v>159.54415954415956</v>
      </c>
      <c r="R73" s="140">
        <v>78.909612625538017</v>
      </c>
      <c r="S73" s="140">
        <v>140.08620689655172</v>
      </c>
      <c r="T73" s="140">
        <v>112.24489795918362</v>
      </c>
      <c r="U73" s="140">
        <v>111.31725417439699</v>
      </c>
      <c r="V73" s="140">
        <v>0</v>
      </c>
      <c r="W73" s="140">
        <v>89.268755935422575</v>
      </c>
      <c r="X73" s="140">
        <v>14.347202295552368</v>
      </c>
      <c r="Y73" s="140">
        <v>21.551724137931036</v>
      </c>
      <c r="Z73" s="140">
        <v>61.224489795918366</v>
      </c>
      <c r="AA73" s="140">
        <v>166.97588126159553</v>
      </c>
      <c r="AB73" s="140">
        <v>45.197740112994353</v>
      </c>
      <c r="AC73" s="140">
        <v>60.778727445394111</v>
      </c>
    </row>
    <row r="74" spans="1:29" s="36" customFormat="1" ht="12.75">
      <c r="A74" s="144">
        <v>4</v>
      </c>
      <c r="B74" s="144">
        <v>2</v>
      </c>
      <c r="C74" s="144">
        <v>3</v>
      </c>
      <c r="D74" s="128">
        <v>382060</v>
      </c>
      <c r="E74" s="56" t="s">
        <v>93</v>
      </c>
      <c r="F74" s="140">
        <v>210.69059695669139</v>
      </c>
      <c r="G74" s="140">
        <v>298.50746268656718</v>
      </c>
      <c r="H74" s="140">
        <v>378.20512820512818</v>
      </c>
      <c r="I74" s="140">
        <v>282.6633165829146</v>
      </c>
      <c r="J74" s="140">
        <v>36.284470246734401</v>
      </c>
      <c r="K74" s="140">
        <v>242.06624971044707</v>
      </c>
      <c r="L74" s="140">
        <v>148.263753413968</v>
      </c>
      <c r="M74" s="140">
        <v>181.70019467878004</v>
      </c>
      <c r="N74" s="140">
        <v>230.76923076923077</v>
      </c>
      <c r="O74" s="140">
        <v>119.3467336683417</v>
      </c>
      <c r="P74" s="140">
        <v>14.513788098693759</v>
      </c>
      <c r="Q74" s="140">
        <v>142.46004169562195</v>
      </c>
      <c r="R74" s="140">
        <v>62.426843542723375</v>
      </c>
      <c r="S74" s="140">
        <v>51.914341336794301</v>
      </c>
      <c r="T74" s="140">
        <v>64.102564102564116</v>
      </c>
      <c r="U74" s="140">
        <v>31.407035175879404</v>
      </c>
      <c r="V74" s="140">
        <v>0</v>
      </c>
      <c r="W74" s="140">
        <v>45.170257123002081</v>
      </c>
      <c r="X74" s="140">
        <v>0</v>
      </c>
      <c r="Y74" s="140">
        <v>64.892926670992864</v>
      </c>
      <c r="Z74" s="140">
        <v>83.333333333333329</v>
      </c>
      <c r="AA74" s="140">
        <v>131.90954773869348</v>
      </c>
      <c r="AB74" s="140">
        <v>21.770682148040638</v>
      </c>
      <c r="AC74" s="140">
        <v>54.435950891823026</v>
      </c>
    </row>
    <row r="75" spans="1:29" s="36" customFormat="1" ht="12.75">
      <c r="A75" s="144">
        <v>4</v>
      </c>
      <c r="B75" s="144">
        <v>2</v>
      </c>
      <c r="C75" s="144">
        <v>3</v>
      </c>
      <c r="D75" s="128">
        <v>962060</v>
      </c>
      <c r="E75" s="56" t="s">
        <v>155</v>
      </c>
      <c r="F75" s="140">
        <v>57.803468208092482</v>
      </c>
      <c r="G75" s="140">
        <v>113.63636363636364</v>
      </c>
      <c r="H75" s="140">
        <v>206.32737276478679</v>
      </c>
      <c r="I75" s="140">
        <v>281.50134048257377</v>
      </c>
      <c r="J75" s="140">
        <v>336.53846153846155</v>
      </c>
      <c r="K75" s="140">
        <v>184.94399583224796</v>
      </c>
      <c r="L75" s="140">
        <v>38.53564547206166</v>
      </c>
      <c r="M75" s="140">
        <v>56.81818181818182</v>
      </c>
      <c r="N75" s="140">
        <v>82.530949105914715</v>
      </c>
      <c r="O75" s="140">
        <v>80.428954423592501</v>
      </c>
      <c r="P75" s="140">
        <v>176.28205128205127</v>
      </c>
      <c r="Q75" s="140">
        <v>80.75019536337588</v>
      </c>
      <c r="R75" s="140">
        <v>19.26782273603083</v>
      </c>
      <c r="S75" s="140">
        <v>14.204545454545457</v>
      </c>
      <c r="T75" s="140">
        <v>110.04126547455296</v>
      </c>
      <c r="U75" s="140">
        <v>80.428954423592515</v>
      </c>
      <c r="V75" s="140">
        <v>16.025641025641026</v>
      </c>
      <c r="W75" s="140">
        <v>46.887210210992443</v>
      </c>
      <c r="X75" s="140">
        <v>0</v>
      </c>
      <c r="Y75" s="140">
        <v>42.61363636363636</v>
      </c>
      <c r="Z75" s="140">
        <v>13.75515818431912</v>
      </c>
      <c r="AA75" s="140">
        <v>120.64343163538874</v>
      </c>
      <c r="AB75" s="140">
        <v>144.23076923076923</v>
      </c>
      <c r="AC75" s="140">
        <v>57.306590257879655</v>
      </c>
    </row>
    <row r="76" spans="1:29" s="36" customFormat="1" ht="12.75">
      <c r="A76" s="144">
        <v>4</v>
      </c>
      <c r="B76" s="144">
        <v>2</v>
      </c>
      <c r="C76" s="144">
        <v>3</v>
      </c>
      <c r="D76" s="128">
        <v>362040</v>
      </c>
      <c r="E76" s="56" t="s">
        <v>70</v>
      </c>
      <c r="F76" s="140">
        <v>217.09633649932155</v>
      </c>
      <c r="G76" s="140">
        <v>349.80988593155888</v>
      </c>
      <c r="H76" s="140">
        <v>382.26299694189612</v>
      </c>
      <c r="I76" s="140">
        <v>383.32212508406189</v>
      </c>
      <c r="J76" s="140">
        <v>151.03338632750399</v>
      </c>
      <c r="K76" s="140">
        <v>290.27576197387521</v>
      </c>
      <c r="L76" s="140">
        <v>167.34509271822705</v>
      </c>
      <c r="M76" s="140">
        <v>190.11406844106463</v>
      </c>
      <c r="N76" s="140">
        <v>168.19571865443424</v>
      </c>
      <c r="O76" s="140">
        <v>174.84868863483524</v>
      </c>
      <c r="P76" s="140">
        <v>31.796502384737682</v>
      </c>
      <c r="Q76" s="140">
        <v>150.41562211373534</v>
      </c>
      <c r="R76" s="140">
        <v>40.705563093622793</v>
      </c>
      <c r="S76" s="140">
        <v>114.06844106463873</v>
      </c>
      <c r="T76" s="140">
        <v>129.96941896024472</v>
      </c>
      <c r="U76" s="140">
        <v>60.524546065904516</v>
      </c>
      <c r="V76" s="140">
        <v>63.593004769475385</v>
      </c>
      <c r="W76" s="140">
        <v>76.527246338567096</v>
      </c>
      <c r="X76" s="140">
        <v>9.0456806874717319</v>
      </c>
      <c r="Y76" s="140">
        <v>45.627376425855516</v>
      </c>
      <c r="Z76" s="140">
        <v>84.097859327217122</v>
      </c>
      <c r="AA76" s="140">
        <v>147.94889038332212</v>
      </c>
      <c r="AB76" s="140">
        <v>55.643879173290934</v>
      </c>
      <c r="AC76" s="140">
        <v>63.332893521572771</v>
      </c>
    </row>
    <row r="77" spans="1:29" s="36" customFormat="1" ht="12.75">
      <c r="A77" s="145"/>
      <c r="B77" s="145"/>
      <c r="C77" s="145"/>
      <c r="D77" s="146"/>
      <c r="E77" s="112" t="s">
        <v>211</v>
      </c>
      <c r="F77" s="272">
        <v>251.8598884066956</v>
      </c>
      <c r="G77" s="272">
        <v>405.89494483780663</v>
      </c>
      <c r="H77" s="272">
        <v>463.27593748757306</v>
      </c>
      <c r="I77" s="272">
        <v>416.80449884220974</v>
      </c>
      <c r="J77" s="272">
        <v>188.40257720506554</v>
      </c>
      <c r="K77" s="272">
        <v>339.75758542901286</v>
      </c>
      <c r="L77" s="272">
        <v>176.43108080181855</v>
      </c>
      <c r="M77" s="272">
        <v>243.28997200724518</v>
      </c>
      <c r="N77" s="272">
        <v>266.03571002505271</v>
      </c>
      <c r="O77" s="272">
        <v>202.15385746315286</v>
      </c>
      <c r="P77" s="272">
        <v>102.6438569206843</v>
      </c>
      <c r="Q77" s="272">
        <v>197.58746001465224</v>
      </c>
      <c r="R77" s="272">
        <v>67.937590411241999</v>
      </c>
      <c r="S77" s="272">
        <v>108.67775399308414</v>
      </c>
      <c r="T77" s="272">
        <v>111.74295144550047</v>
      </c>
      <c r="U77" s="272">
        <v>83.066857793950092</v>
      </c>
      <c r="V77" s="272">
        <v>23.994667851588535</v>
      </c>
      <c r="W77" s="272">
        <v>78.918926760624672</v>
      </c>
      <c r="X77" s="272">
        <v>7.4912171936350491</v>
      </c>
      <c r="Y77" s="272">
        <v>53.927218837477362</v>
      </c>
      <c r="Z77" s="272">
        <v>85.497276017019914</v>
      </c>
      <c r="AA77" s="272">
        <v>131.58378358510677</v>
      </c>
      <c r="AB77" s="272">
        <v>61.76405243279271</v>
      </c>
      <c r="AC77" s="272">
        <v>63.251198653735955</v>
      </c>
    </row>
    <row r="78" spans="1:29" s="36" customFormat="1" ht="12.75">
      <c r="A78" s="144">
        <v>5</v>
      </c>
      <c r="B78" s="144">
        <v>3</v>
      </c>
      <c r="C78" s="144">
        <v>3</v>
      </c>
      <c r="D78" s="128">
        <v>770004</v>
      </c>
      <c r="E78" s="56" t="s">
        <v>129</v>
      </c>
      <c r="F78" s="140">
        <v>146.95077149155034</v>
      </c>
      <c r="G78" s="140">
        <v>235.50724637681159</v>
      </c>
      <c r="H78" s="140">
        <v>254.74254742547424</v>
      </c>
      <c r="I78" s="140">
        <v>271.25717266562344</v>
      </c>
      <c r="J78" s="140">
        <v>119.12640635340834</v>
      </c>
      <c r="K78" s="140">
        <v>203.08776292612166</v>
      </c>
      <c r="L78" s="140">
        <v>117.56061719324026</v>
      </c>
      <c r="M78" s="140">
        <v>163.04347826086956</v>
      </c>
      <c r="N78" s="140">
        <v>124.66124661246613</v>
      </c>
      <c r="O78" s="140">
        <v>125.19561815336463</v>
      </c>
      <c r="P78" s="140">
        <v>46.326935804103243</v>
      </c>
      <c r="Q78" s="140">
        <v>117.0863122992436</v>
      </c>
      <c r="R78" s="140">
        <v>22.042615723732549</v>
      </c>
      <c r="S78" s="140">
        <v>60.3864734299517</v>
      </c>
      <c r="T78" s="140">
        <v>97.560975609756099</v>
      </c>
      <c r="U78" s="140">
        <v>78.247261345852948</v>
      </c>
      <c r="V78" s="140">
        <v>39.708802117802783</v>
      </c>
      <c r="W78" s="140">
        <v>56.988913066003541</v>
      </c>
      <c r="X78" s="140">
        <v>7.3475385745775164</v>
      </c>
      <c r="Y78" s="140">
        <v>12.077294685990337</v>
      </c>
      <c r="Z78" s="140">
        <v>32.520325203252035</v>
      </c>
      <c r="AA78" s="140">
        <v>67.814293166405832</v>
      </c>
      <c r="AB78" s="140">
        <v>33.090668431502316</v>
      </c>
      <c r="AC78" s="140">
        <v>29.01253756087452</v>
      </c>
    </row>
    <row r="79" spans="1:29" s="36" customFormat="1" ht="12.75">
      <c r="A79" s="144">
        <v>5</v>
      </c>
      <c r="B79" s="144">
        <v>3</v>
      </c>
      <c r="C79" s="144">
        <v>3</v>
      </c>
      <c r="D79" s="128">
        <v>570008</v>
      </c>
      <c r="E79" s="56" t="s">
        <v>119</v>
      </c>
      <c r="F79" s="140">
        <v>173.73530914665304</v>
      </c>
      <c r="G79" s="140">
        <v>196.85039370078741</v>
      </c>
      <c r="H79" s="140">
        <v>380.81805359661496</v>
      </c>
      <c r="I79" s="140">
        <v>432.25806451612908</v>
      </c>
      <c r="J79" s="140">
        <v>148.20592823712948</v>
      </c>
      <c r="K79" s="140">
        <v>266.149525210646</v>
      </c>
      <c r="L79" s="140">
        <v>97.087378640776691</v>
      </c>
      <c r="M79" s="140">
        <v>110.23622047244095</v>
      </c>
      <c r="N79" s="140">
        <v>232.72214386459802</v>
      </c>
      <c r="O79" s="140">
        <v>187.09677419354841</v>
      </c>
      <c r="P79" s="140">
        <v>54.602184087363497</v>
      </c>
      <c r="Q79" s="140">
        <v>136.41834960545674</v>
      </c>
      <c r="R79" s="140">
        <v>71.538068472151252</v>
      </c>
      <c r="S79" s="140">
        <v>39.370078740157481</v>
      </c>
      <c r="T79" s="140">
        <v>63.469675599435824</v>
      </c>
      <c r="U79" s="140">
        <v>90.322580645161295</v>
      </c>
      <c r="V79" s="140">
        <v>0</v>
      </c>
      <c r="W79" s="140">
        <v>56.172261602246891</v>
      </c>
      <c r="X79" s="140">
        <v>5.10986203372509</v>
      </c>
      <c r="Y79" s="140">
        <v>47.244094488188978</v>
      </c>
      <c r="Z79" s="140">
        <v>84.626234132581104</v>
      </c>
      <c r="AA79" s="140">
        <v>154.83870967741936</v>
      </c>
      <c r="AB79" s="140">
        <v>93.603744149765987</v>
      </c>
      <c r="AC79" s="140">
        <v>73.558914002942359</v>
      </c>
    </row>
    <row r="80" spans="1:29" s="41" customFormat="1" ht="12.75">
      <c r="A80" s="144">
        <v>5</v>
      </c>
      <c r="B80" s="144">
        <v>3</v>
      </c>
      <c r="C80" s="144">
        <v>3</v>
      </c>
      <c r="D80" s="128">
        <v>362004</v>
      </c>
      <c r="E80" s="56" t="s">
        <v>238</v>
      </c>
      <c r="F80" s="140">
        <v>180.31555221637865</v>
      </c>
      <c r="G80" s="140">
        <v>276.72955974842768</v>
      </c>
      <c r="H80" s="140">
        <v>528.9672544080604</v>
      </c>
      <c r="I80" s="140">
        <v>475.13812154696132</v>
      </c>
      <c r="J80" s="140">
        <v>175.43859649122805</v>
      </c>
      <c r="K80" s="140">
        <v>315.3745072273324</v>
      </c>
      <c r="L80" s="140">
        <v>67.618332081142</v>
      </c>
      <c r="M80" s="140">
        <v>75.471698113207552</v>
      </c>
      <c r="N80" s="140">
        <v>302.26700251889167</v>
      </c>
      <c r="O80" s="140">
        <v>276.24309392265189</v>
      </c>
      <c r="P80" s="140">
        <v>94.466936572199742</v>
      </c>
      <c r="Q80" s="140">
        <v>155.49715286903196</v>
      </c>
      <c r="R80" s="140">
        <v>67.618332081142</v>
      </c>
      <c r="S80" s="140">
        <v>125.7861635220126</v>
      </c>
      <c r="T80" s="140">
        <v>113.35012594458441</v>
      </c>
      <c r="U80" s="140">
        <v>110.49723756906073</v>
      </c>
      <c r="V80" s="140">
        <v>26.990553306342793</v>
      </c>
      <c r="W80" s="140">
        <v>87.604029785370116</v>
      </c>
      <c r="X80" s="140">
        <v>45.078888054094662</v>
      </c>
      <c r="Y80" s="140">
        <v>75.471698113207552</v>
      </c>
      <c r="Z80" s="140">
        <v>113.35012594458438</v>
      </c>
      <c r="AA80" s="140">
        <v>88.39779005524862</v>
      </c>
      <c r="AB80" s="140">
        <v>53.981106612685558</v>
      </c>
      <c r="AC80" s="140">
        <v>72.273324572930349</v>
      </c>
    </row>
    <row r="81" spans="1:29" s="36" customFormat="1" ht="12.75">
      <c r="A81" s="144">
        <v>5</v>
      </c>
      <c r="B81" s="144">
        <v>3</v>
      </c>
      <c r="C81" s="144">
        <v>3</v>
      </c>
      <c r="D81" s="128">
        <v>362012</v>
      </c>
      <c r="E81" s="56" t="s">
        <v>64</v>
      </c>
      <c r="F81" s="140">
        <v>76.458752515090538</v>
      </c>
      <c r="G81" s="140">
        <v>132.93051359516616</v>
      </c>
      <c r="H81" s="140">
        <v>174.23771001866834</v>
      </c>
      <c r="I81" s="140">
        <v>119.68880909634949</v>
      </c>
      <c r="J81" s="140">
        <v>155.55555555555554</v>
      </c>
      <c r="K81" s="140">
        <v>125.45620437956205</v>
      </c>
      <c r="L81" s="140">
        <v>52.313883299798796</v>
      </c>
      <c r="M81" s="140">
        <v>54.380664652567972</v>
      </c>
      <c r="N81" s="140">
        <v>74.673304293714992</v>
      </c>
      <c r="O81" s="140">
        <v>23.937761819269898</v>
      </c>
      <c r="P81" s="140">
        <v>59.25925925925926</v>
      </c>
      <c r="Q81" s="140">
        <v>52.463503649635037</v>
      </c>
      <c r="R81" s="140">
        <v>16.096579476861166</v>
      </c>
      <c r="S81" s="140">
        <v>48.338368580060425</v>
      </c>
      <c r="T81" s="140">
        <v>37.336652146857489</v>
      </c>
      <c r="U81" s="140">
        <v>17.953321364452421</v>
      </c>
      <c r="V81" s="140">
        <v>37.037037037037045</v>
      </c>
      <c r="W81" s="140">
        <v>29.653284671532845</v>
      </c>
      <c r="X81" s="140">
        <v>8.0482897384305829</v>
      </c>
      <c r="Y81" s="140">
        <v>30.211480362537763</v>
      </c>
      <c r="Z81" s="140">
        <v>62.227753578095829</v>
      </c>
      <c r="AA81" s="140">
        <v>77.797725912627172</v>
      </c>
      <c r="AB81" s="140">
        <v>59.25925925925926</v>
      </c>
      <c r="AC81" s="140">
        <v>43.339416058394157</v>
      </c>
    </row>
    <row r="82" spans="1:29" s="36" customFormat="1" ht="12.75">
      <c r="A82" s="144">
        <v>5</v>
      </c>
      <c r="B82" s="144">
        <v>3</v>
      </c>
      <c r="C82" s="144">
        <v>3</v>
      </c>
      <c r="D82" s="128">
        <v>362016</v>
      </c>
      <c r="E82" s="56" t="s">
        <v>239</v>
      </c>
      <c r="F82" s="140">
        <v>256.61587810745789</v>
      </c>
      <c r="G82" s="140">
        <v>602.09424083769636</v>
      </c>
      <c r="H82" s="140">
        <v>562.5</v>
      </c>
      <c r="I82" s="140">
        <v>492.55441008018329</v>
      </c>
      <c r="J82" s="140">
        <v>154.49438202247191</v>
      </c>
      <c r="K82" s="140">
        <v>402.63876251137401</v>
      </c>
      <c r="L82" s="140">
        <v>168.40417000801924</v>
      </c>
      <c r="M82" s="140">
        <v>392.67015706806285</v>
      </c>
      <c r="N82" s="140">
        <v>375</v>
      </c>
      <c r="O82" s="140">
        <v>332.18785796105385</v>
      </c>
      <c r="P82" s="140">
        <v>84.269662921348313</v>
      </c>
      <c r="Q82" s="140">
        <v>263.87625113739762</v>
      </c>
      <c r="R82" s="140">
        <v>80.192461908580597</v>
      </c>
      <c r="S82" s="140">
        <v>170.15706806282719</v>
      </c>
      <c r="T82" s="140">
        <v>87.500000000000014</v>
      </c>
      <c r="U82" s="140">
        <v>91.638029782359695</v>
      </c>
      <c r="V82" s="140">
        <v>28.089887640449433</v>
      </c>
      <c r="W82" s="140">
        <v>90.99181073703366</v>
      </c>
      <c r="X82" s="140">
        <v>8.019246190858059</v>
      </c>
      <c r="Y82" s="140">
        <v>39.267015706806284</v>
      </c>
      <c r="Z82" s="140">
        <v>100</v>
      </c>
      <c r="AA82" s="140">
        <v>68.728522336769757</v>
      </c>
      <c r="AB82" s="140">
        <v>42.134831460674157</v>
      </c>
      <c r="AC82" s="140">
        <v>47.770700636942671</v>
      </c>
    </row>
    <row r="83" spans="1:29" s="36" customFormat="1" ht="12.75">
      <c r="A83" s="144">
        <v>5</v>
      </c>
      <c r="B83" s="144">
        <v>3</v>
      </c>
      <c r="C83" s="144">
        <v>3</v>
      </c>
      <c r="D83" s="128">
        <v>154008</v>
      </c>
      <c r="E83" s="56" t="s">
        <v>25</v>
      </c>
      <c r="F83" s="140">
        <v>160.33254156769598</v>
      </c>
      <c r="G83" s="140">
        <v>309.93618960802189</v>
      </c>
      <c r="H83" s="140">
        <v>261.96928635953026</v>
      </c>
      <c r="I83" s="140">
        <v>311.75059952038367</v>
      </c>
      <c r="J83" s="140">
        <v>51.282051282051285</v>
      </c>
      <c r="K83" s="140">
        <v>219.16912005233891</v>
      </c>
      <c r="L83" s="140">
        <v>83.135391923990497</v>
      </c>
      <c r="M83" s="140">
        <v>118.50501367365541</v>
      </c>
      <c r="N83" s="140">
        <v>108.40108401084011</v>
      </c>
      <c r="O83" s="140">
        <v>79.936051159072747</v>
      </c>
      <c r="P83" s="140">
        <v>41.025641025641029</v>
      </c>
      <c r="Q83" s="140">
        <v>86.686293752044477</v>
      </c>
      <c r="R83" s="140">
        <v>77.197149643705458</v>
      </c>
      <c r="S83" s="140">
        <v>136.73655423883318</v>
      </c>
      <c r="T83" s="140">
        <v>90.334236675700097</v>
      </c>
      <c r="U83" s="140">
        <v>103.91686650679453</v>
      </c>
      <c r="V83" s="140">
        <v>0</v>
      </c>
      <c r="W83" s="140">
        <v>83.415112855740915</v>
      </c>
      <c r="X83" s="140">
        <v>0</v>
      </c>
      <c r="Y83" s="140">
        <v>54.694621695533279</v>
      </c>
      <c r="Z83" s="140">
        <v>63.233965672990067</v>
      </c>
      <c r="AA83" s="140">
        <v>127.89768185451638</v>
      </c>
      <c r="AB83" s="140">
        <v>10.256410256410257</v>
      </c>
      <c r="AC83" s="140">
        <v>49.067713444553483</v>
      </c>
    </row>
    <row r="84" spans="1:29" s="36" customFormat="1" ht="12.75">
      <c r="A84" s="144">
        <v>5</v>
      </c>
      <c r="B84" s="144">
        <v>3</v>
      </c>
      <c r="C84" s="144">
        <v>3</v>
      </c>
      <c r="D84" s="128">
        <v>954008</v>
      </c>
      <c r="E84" s="56" t="s">
        <v>138</v>
      </c>
      <c r="F84" s="140">
        <v>241.9730107026524</v>
      </c>
      <c r="G84" s="140">
        <v>388.1278538812785</v>
      </c>
      <c r="H84" s="140">
        <v>276.94610778443115</v>
      </c>
      <c r="I84" s="140">
        <v>332.22591362126246</v>
      </c>
      <c r="J84" s="140">
        <v>166.2510390689942</v>
      </c>
      <c r="K84" s="140">
        <v>279.73891035033972</v>
      </c>
      <c r="L84" s="140">
        <v>181.47975802698929</v>
      </c>
      <c r="M84" s="140">
        <v>213.08980213089802</v>
      </c>
      <c r="N84" s="140">
        <v>97.305389221556894</v>
      </c>
      <c r="O84" s="140">
        <v>126.24584717607975</v>
      </c>
      <c r="P84" s="140">
        <v>99.750623441396513</v>
      </c>
      <c r="Q84" s="140">
        <v>147.86199547089385</v>
      </c>
      <c r="R84" s="140">
        <v>46.533271288971619</v>
      </c>
      <c r="S84" s="140">
        <v>136.98630136986301</v>
      </c>
      <c r="T84" s="140">
        <v>97.305389221556894</v>
      </c>
      <c r="U84" s="140">
        <v>59.800664451827267</v>
      </c>
      <c r="V84" s="140">
        <v>8.3125519534497077</v>
      </c>
      <c r="W84" s="140">
        <v>67.93659251365392</v>
      </c>
      <c r="X84" s="140">
        <v>13.959981386691485</v>
      </c>
      <c r="Y84" s="140">
        <v>38.051750380517504</v>
      </c>
      <c r="Z84" s="140">
        <v>82.335329341317376</v>
      </c>
      <c r="AA84" s="140">
        <v>146.17940199335547</v>
      </c>
      <c r="AB84" s="140">
        <v>58.18786367414797</v>
      </c>
      <c r="AC84" s="140">
        <v>63.940322365791928</v>
      </c>
    </row>
    <row r="85" spans="1:29" s="36" customFormat="1" ht="12.75">
      <c r="A85" s="144">
        <v>5</v>
      </c>
      <c r="B85" s="144">
        <v>3</v>
      </c>
      <c r="C85" s="144">
        <v>3</v>
      </c>
      <c r="D85" s="128">
        <v>362020</v>
      </c>
      <c r="E85" s="56" t="s">
        <v>65</v>
      </c>
      <c r="F85" s="140">
        <v>167.12009327633112</v>
      </c>
      <c r="G85" s="140">
        <v>277.94204612655233</v>
      </c>
      <c r="H85" s="140">
        <v>343.11012728278916</v>
      </c>
      <c r="I85" s="140">
        <v>243.39720352149146</v>
      </c>
      <c r="J85" s="140">
        <v>97.15025906735751</v>
      </c>
      <c r="K85" s="140">
        <v>224.17766603813115</v>
      </c>
      <c r="L85" s="140">
        <v>101.04935872522347</v>
      </c>
      <c r="M85" s="140">
        <v>159.66883500887047</v>
      </c>
      <c r="N85" s="140">
        <v>204.75926950747095</v>
      </c>
      <c r="O85" s="140">
        <v>119.10926980838944</v>
      </c>
      <c r="P85" s="140">
        <v>38.860103626943001</v>
      </c>
      <c r="Q85" s="140">
        <v>124.65954326419443</v>
      </c>
      <c r="R85" s="140">
        <v>42.751651768363779</v>
      </c>
      <c r="S85" s="140">
        <v>70.963926670609112</v>
      </c>
      <c r="T85" s="140">
        <v>27.670171555063654</v>
      </c>
      <c r="U85" s="140">
        <v>20.71465561885034</v>
      </c>
      <c r="V85" s="140">
        <v>25.906735751295336</v>
      </c>
      <c r="W85" s="140">
        <v>37.712130735386552</v>
      </c>
      <c r="X85" s="140">
        <v>23.31908278274388</v>
      </c>
      <c r="Y85" s="140">
        <v>47.309284447072741</v>
      </c>
      <c r="Z85" s="140">
        <v>110.68068622025456</v>
      </c>
      <c r="AA85" s="140">
        <v>103.57327809425169</v>
      </c>
      <c r="AB85" s="140">
        <v>32.383419689119172</v>
      </c>
      <c r="AC85" s="140">
        <v>61.80599203855018</v>
      </c>
    </row>
    <row r="86" spans="1:29" s="36" customFormat="1" ht="12.75">
      <c r="A86" s="144">
        <v>5</v>
      </c>
      <c r="B86" s="144">
        <v>3</v>
      </c>
      <c r="C86" s="144">
        <v>3</v>
      </c>
      <c r="D86" s="128">
        <v>370012</v>
      </c>
      <c r="E86" s="56" t="s">
        <v>72</v>
      </c>
      <c r="F86" s="140">
        <v>422.90175666883539</v>
      </c>
      <c r="G86" s="140">
        <v>634.29137760158574</v>
      </c>
      <c r="H86" s="140">
        <v>733.94495412844037</v>
      </c>
      <c r="I86" s="140">
        <v>399.63669391462309</v>
      </c>
      <c r="J86" s="140">
        <v>277.32463295269167</v>
      </c>
      <c r="K86" s="140">
        <v>476.5971984967544</v>
      </c>
      <c r="L86" s="140">
        <v>325.30904359141181</v>
      </c>
      <c r="M86" s="140">
        <v>445.98612487611496</v>
      </c>
      <c r="N86" s="140">
        <v>479.10295616717633</v>
      </c>
      <c r="O86" s="140">
        <v>236.14895549500451</v>
      </c>
      <c r="P86" s="140">
        <v>195.75856443719411</v>
      </c>
      <c r="Q86" s="140">
        <v>327.98086778271272</v>
      </c>
      <c r="R86" s="140">
        <v>78.074170461938849</v>
      </c>
      <c r="S86" s="140">
        <v>109.01883052527249</v>
      </c>
      <c r="T86" s="140">
        <v>142.71151885830784</v>
      </c>
      <c r="U86" s="140">
        <v>36.330608537693017</v>
      </c>
      <c r="V86" s="140">
        <v>24.469820554649267</v>
      </c>
      <c r="W86" s="140">
        <v>75.16228220020497</v>
      </c>
      <c r="X86" s="140">
        <v>19.518542615484712</v>
      </c>
      <c r="Y86" s="140">
        <v>79.286422200198217</v>
      </c>
      <c r="Z86" s="140">
        <v>112.13047910295617</v>
      </c>
      <c r="AA86" s="140">
        <v>127.15712988192553</v>
      </c>
      <c r="AB86" s="140">
        <v>57.096247960848288</v>
      </c>
      <c r="AC86" s="140">
        <v>73.454048513836696</v>
      </c>
    </row>
    <row r="87" spans="1:29" s="36" customFormat="1" ht="12.75">
      <c r="A87" s="144">
        <v>5</v>
      </c>
      <c r="B87" s="144">
        <v>3</v>
      </c>
      <c r="C87" s="144">
        <v>3</v>
      </c>
      <c r="D87" s="128">
        <v>154012</v>
      </c>
      <c r="E87" s="56" t="s">
        <v>26</v>
      </c>
      <c r="F87" s="140">
        <v>338.6127799016931</v>
      </c>
      <c r="G87" s="140">
        <v>514.33389544688032</v>
      </c>
      <c r="H87" s="140">
        <v>658.33333333333326</v>
      </c>
      <c r="I87" s="140">
        <v>608.10810810810813</v>
      </c>
      <c r="J87" s="140">
        <v>193.37016574585635</v>
      </c>
      <c r="K87" s="140">
        <v>458.17633760361724</v>
      </c>
      <c r="L87" s="140">
        <v>267.61332605133805</v>
      </c>
      <c r="M87" s="140">
        <v>311.97301854974705</v>
      </c>
      <c r="N87" s="140">
        <v>358.33333333333337</v>
      </c>
      <c r="O87" s="140">
        <v>345.34534534534532</v>
      </c>
      <c r="P87" s="140">
        <v>92.081031307550646</v>
      </c>
      <c r="Q87" s="140">
        <v>278.82441597588547</v>
      </c>
      <c r="R87" s="140">
        <v>70.999453850354996</v>
      </c>
      <c r="S87" s="140">
        <v>109.61214165261387</v>
      </c>
      <c r="T87" s="140">
        <v>183.3333333333334</v>
      </c>
      <c r="U87" s="140">
        <v>97.597597597597613</v>
      </c>
      <c r="V87" s="140">
        <v>0</v>
      </c>
      <c r="W87" s="140">
        <v>91.936699321778462</v>
      </c>
      <c r="X87" s="140">
        <v>0</v>
      </c>
      <c r="Y87" s="140">
        <v>92.748735244519395</v>
      </c>
      <c r="Z87" s="140">
        <v>116.66666666666667</v>
      </c>
      <c r="AA87" s="140">
        <v>165.16516516516515</v>
      </c>
      <c r="AB87" s="140">
        <v>101.28913443830571</v>
      </c>
      <c r="AC87" s="140">
        <v>87.415222305953279</v>
      </c>
    </row>
    <row r="88" spans="1:29" s="36" customFormat="1" ht="12.75">
      <c r="A88" s="144">
        <v>5</v>
      </c>
      <c r="B88" s="144">
        <v>3</v>
      </c>
      <c r="C88" s="144">
        <v>3</v>
      </c>
      <c r="D88" s="128">
        <v>154016</v>
      </c>
      <c r="E88" s="56" t="s">
        <v>27</v>
      </c>
      <c r="F88" s="140">
        <v>197.30010384215993</v>
      </c>
      <c r="G88" s="140">
        <v>249.16943521594683</v>
      </c>
      <c r="H88" s="140">
        <v>345.88777863182167</v>
      </c>
      <c r="I88" s="140">
        <v>378.00687285223364</v>
      </c>
      <c r="J88" s="140">
        <v>100.27347310847766</v>
      </c>
      <c r="K88" s="140">
        <v>256.33681798653873</v>
      </c>
      <c r="L88" s="140">
        <v>77.881619937694708</v>
      </c>
      <c r="M88" s="140">
        <v>83.056478405315616</v>
      </c>
      <c r="N88" s="140">
        <v>146.04150653343581</v>
      </c>
      <c r="O88" s="140">
        <v>164.94845360824743</v>
      </c>
      <c r="P88" s="140">
        <v>18.231540565177756</v>
      </c>
      <c r="Q88" s="140">
        <v>100.24344837462409</v>
      </c>
      <c r="R88" s="140">
        <v>88.265835929387336</v>
      </c>
      <c r="S88" s="140">
        <v>91.362126245847179</v>
      </c>
      <c r="T88" s="140">
        <v>115.29592621060723</v>
      </c>
      <c r="U88" s="140">
        <v>82.474226804123717</v>
      </c>
      <c r="V88" s="140">
        <v>36.463081130355526</v>
      </c>
      <c r="W88" s="140">
        <v>84.490906487183167</v>
      </c>
      <c r="X88" s="140">
        <v>31.15264797507788</v>
      </c>
      <c r="Y88" s="140">
        <v>74.750830564784053</v>
      </c>
      <c r="Z88" s="140">
        <v>84.550345887778633</v>
      </c>
      <c r="AA88" s="140">
        <v>130.58419243986253</v>
      </c>
      <c r="AB88" s="140">
        <v>45.578851412944388</v>
      </c>
      <c r="AC88" s="140">
        <v>71.602463124731486</v>
      </c>
    </row>
    <row r="89" spans="1:29" s="36" customFormat="1" ht="12.75">
      <c r="A89" s="144">
        <v>5</v>
      </c>
      <c r="B89" s="144">
        <v>3</v>
      </c>
      <c r="C89" s="144">
        <v>3</v>
      </c>
      <c r="D89" s="128">
        <v>566012</v>
      </c>
      <c r="E89" s="56" t="s">
        <v>115</v>
      </c>
      <c r="F89" s="140">
        <v>116.60635303578609</v>
      </c>
      <c r="G89" s="140">
        <v>129.61762799740765</v>
      </c>
      <c r="H89" s="140">
        <v>188.29858776059183</v>
      </c>
      <c r="I89" s="140">
        <v>243.12220089571338</v>
      </c>
      <c r="J89" s="140">
        <v>149.13007456503729</v>
      </c>
      <c r="K89" s="140">
        <v>160.49233739592134</v>
      </c>
      <c r="L89" s="140">
        <v>64.334539605950937</v>
      </c>
      <c r="M89" s="140">
        <v>77.770576798444594</v>
      </c>
      <c r="N89" s="140">
        <v>114.32414256893072</v>
      </c>
      <c r="O89" s="140">
        <v>127.95905310300704</v>
      </c>
      <c r="P89" s="140">
        <v>74.565037282518645</v>
      </c>
      <c r="Q89" s="140">
        <v>89.296488475926139</v>
      </c>
      <c r="R89" s="140">
        <v>36.188178528347407</v>
      </c>
      <c r="S89" s="140">
        <v>19.442644199611149</v>
      </c>
      <c r="T89" s="140">
        <v>53.799596503026251</v>
      </c>
      <c r="U89" s="140">
        <v>44.785668586052473</v>
      </c>
      <c r="V89" s="140">
        <v>8.2850041425020731</v>
      </c>
      <c r="W89" s="140">
        <v>33.787860504404499</v>
      </c>
      <c r="X89" s="140">
        <v>16.083634901487734</v>
      </c>
      <c r="Y89" s="140">
        <v>32.404406999351913</v>
      </c>
      <c r="Z89" s="140">
        <v>20.174848688634839</v>
      </c>
      <c r="AA89" s="140">
        <v>70.377479206653874</v>
      </c>
      <c r="AB89" s="140">
        <v>66.28003314001657</v>
      </c>
      <c r="AC89" s="140">
        <v>37.407988415590687</v>
      </c>
    </row>
    <row r="90" spans="1:29" s="36" customFormat="1" ht="12.75">
      <c r="A90" s="144">
        <v>5</v>
      </c>
      <c r="B90" s="144">
        <v>3</v>
      </c>
      <c r="C90" s="144">
        <v>3</v>
      </c>
      <c r="D90" s="128">
        <v>554020</v>
      </c>
      <c r="E90" s="56" t="s">
        <v>101</v>
      </c>
      <c r="F90" s="140">
        <v>138.14756671899528</v>
      </c>
      <c r="G90" s="140">
        <v>261.0030706243603</v>
      </c>
      <c r="H90" s="140">
        <v>426.26163645271947</v>
      </c>
      <c r="I90" s="140">
        <v>499.77487618190008</v>
      </c>
      <c r="J90" s="140">
        <v>410.57367829021393</v>
      </c>
      <c r="K90" s="140">
        <v>327.39958851417845</v>
      </c>
      <c r="L90" s="140">
        <v>91.051805337519625</v>
      </c>
      <c r="M90" s="140">
        <v>133.06038894575229</v>
      </c>
      <c r="N90" s="140">
        <v>235.17883390494856</v>
      </c>
      <c r="O90" s="140">
        <v>247.63619990995048</v>
      </c>
      <c r="P90" s="140">
        <v>168.72890888638921</v>
      </c>
      <c r="Q90" s="140">
        <v>168.17246623132661</v>
      </c>
      <c r="R90" s="140">
        <v>40.816326530612251</v>
      </c>
      <c r="S90" s="140">
        <v>112.58955987717505</v>
      </c>
      <c r="T90" s="140">
        <v>166.58500734933878</v>
      </c>
      <c r="U90" s="140">
        <v>189.10400720396223</v>
      </c>
      <c r="V90" s="140">
        <v>151.8560179977504</v>
      </c>
      <c r="W90" s="140">
        <v>123.44574648895258</v>
      </c>
      <c r="X90" s="140">
        <v>6.2794348508634226</v>
      </c>
      <c r="Y90" s="140">
        <v>15.353121801432957</v>
      </c>
      <c r="Z90" s="140">
        <v>24.49779519843214</v>
      </c>
      <c r="AA90" s="140">
        <v>63.034669067987394</v>
      </c>
      <c r="AB90" s="140">
        <v>89.988751406074243</v>
      </c>
      <c r="AC90" s="140">
        <v>35.781375793899272</v>
      </c>
    </row>
    <row r="91" spans="1:29" s="36" customFormat="1" ht="12.75">
      <c r="A91" s="144">
        <v>5</v>
      </c>
      <c r="B91" s="144">
        <v>3</v>
      </c>
      <c r="C91" s="144">
        <v>3</v>
      </c>
      <c r="D91" s="128">
        <v>374012</v>
      </c>
      <c r="E91" s="56" t="s">
        <v>75</v>
      </c>
      <c r="F91" s="140">
        <v>252.07296849087894</v>
      </c>
      <c r="G91" s="140">
        <v>520.04333694474542</v>
      </c>
      <c r="H91" s="140">
        <v>732.36402800215399</v>
      </c>
      <c r="I91" s="140">
        <v>741.83976261127589</v>
      </c>
      <c r="J91" s="140">
        <v>986.39455782312928</v>
      </c>
      <c r="K91" s="140">
        <v>601.67555217060169</v>
      </c>
      <c r="L91" s="140">
        <v>199.00497512437809</v>
      </c>
      <c r="M91" s="140">
        <v>406.28385698808239</v>
      </c>
      <c r="N91" s="140">
        <v>490.03769520732362</v>
      </c>
      <c r="O91" s="140">
        <v>450.04945598417413</v>
      </c>
      <c r="P91" s="140">
        <v>617.9138321995465</v>
      </c>
      <c r="Q91" s="140">
        <v>405.55978674790555</v>
      </c>
      <c r="R91" s="140">
        <v>39.800995024875618</v>
      </c>
      <c r="S91" s="140">
        <v>92.09100758396535</v>
      </c>
      <c r="T91" s="140">
        <v>145.39579967689829</v>
      </c>
      <c r="U91" s="140">
        <v>108.80316518298719</v>
      </c>
      <c r="V91" s="140">
        <v>158.73015873015868</v>
      </c>
      <c r="W91" s="140">
        <v>100.91393754760094</v>
      </c>
      <c r="X91" s="140">
        <v>13.266998341625207</v>
      </c>
      <c r="Y91" s="140">
        <v>21.668472372697725</v>
      </c>
      <c r="Z91" s="140">
        <v>96.930533117932143</v>
      </c>
      <c r="AA91" s="140">
        <v>182.98714144411474</v>
      </c>
      <c r="AB91" s="140">
        <v>209.75056689342404</v>
      </c>
      <c r="AC91" s="140">
        <v>95.201827875095191</v>
      </c>
    </row>
    <row r="92" spans="1:29" s="36" customFormat="1" ht="12.75">
      <c r="A92" s="144">
        <v>5</v>
      </c>
      <c r="B92" s="144">
        <v>3</v>
      </c>
      <c r="C92" s="144">
        <v>3</v>
      </c>
      <c r="D92" s="128">
        <v>158008</v>
      </c>
      <c r="E92" s="56" t="s">
        <v>31</v>
      </c>
      <c r="F92" s="140">
        <v>54.184226369656834</v>
      </c>
      <c r="G92" s="140">
        <v>225.98870056497174</v>
      </c>
      <c r="H92" s="140">
        <v>237.46701846965698</v>
      </c>
      <c r="I92" s="140">
        <v>297.11375212224107</v>
      </c>
      <c r="J92" s="140">
        <v>44.395116537180911</v>
      </c>
      <c r="K92" s="140">
        <v>166.6947297524836</v>
      </c>
      <c r="L92" s="140">
        <v>42.14328717639976</v>
      </c>
      <c r="M92" s="140">
        <v>112.99435028248587</v>
      </c>
      <c r="N92" s="140">
        <v>123.13104661389622</v>
      </c>
      <c r="O92" s="140">
        <v>84.88964346349745</v>
      </c>
      <c r="P92" s="140">
        <v>44.395116537180911</v>
      </c>
      <c r="Q92" s="140">
        <v>79.137902003704326</v>
      </c>
      <c r="R92" s="140">
        <v>6.0204695966285371</v>
      </c>
      <c r="S92" s="140">
        <v>56.497175141242934</v>
      </c>
      <c r="T92" s="140">
        <v>61.565523306948108</v>
      </c>
      <c r="U92" s="140">
        <v>84.88964346349745</v>
      </c>
      <c r="V92" s="140">
        <v>0</v>
      </c>
      <c r="W92" s="140">
        <v>40.410843576359653</v>
      </c>
      <c r="X92" s="140">
        <v>6.0204695966285371</v>
      </c>
      <c r="Y92" s="140">
        <v>56.497175141242934</v>
      </c>
      <c r="Z92" s="140">
        <v>52.770448548812666</v>
      </c>
      <c r="AA92" s="140">
        <v>127.33446519524618</v>
      </c>
      <c r="AB92" s="140">
        <v>0</v>
      </c>
      <c r="AC92" s="140">
        <v>47.145984172419602</v>
      </c>
    </row>
    <row r="93" spans="1:29" s="36" customFormat="1" ht="12.75">
      <c r="A93" s="144">
        <v>5</v>
      </c>
      <c r="B93" s="144">
        <v>3</v>
      </c>
      <c r="C93" s="144">
        <v>3</v>
      </c>
      <c r="D93" s="128">
        <v>158012</v>
      </c>
      <c r="E93" s="56" t="s">
        <v>32</v>
      </c>
      <c r="F93" s="140">
        <v>266.31158455392807</v>
      </c>
      <c r="G93" s="140">
        <v>433.9051463168517</v>
      </c>
      <c r="H93" s="140">
        <v>512.55230125523019</v>
      </c>
      <c r="I93" s="140">
        <v>377.73359840954271</v>
      </c>
      <c r="J93" s="140">
        <v>193.05019305019306</v>
      </c>
      <c r="K93" s="140">
        <v>353.59327217125383</v>
      </c>
      <c r="L93" s="140">
        <v>219.70705725699068</v>
      </c>
      <c r="M93" s="140">
        <v>302.72452068617559</v>
      </c>
      <c r="N93" s="140">
        <v>397.48953974895397</v>
      </c>
      <c r="O93" s="140">
        <v>168.98608349900596</v>
      </c>
      <c r="P93" s="140">
        <v>38.610038610038607</v>
      </c>
      <c r="Q93" s="140">
        <v>231.26911314984707</v>
      </c>
      <c r="R93" s="140">
        <v>19.973368841544609</v>
      </c>
      <c r="S93" s="140">
        <v>90.81735620585269</v>
      </c>
      <c r="T93" s="140">
        <v>83.682008368200883</v>
      </c>
      <c r="U93" s="140">
        <v>49.70178926441352</v>
      </c>
      <c r="V93" s="140">
        <v>51.480051480051493</v>
      </c>
      <c r="W93" s="140">
        <v>55.428134556574939</v>
      </c>
      <c r="X93" s="140">
        <v>26.631158455392811</v>
      </c>
      <c r="Y93" s="140">
        <v>40.363269424823415</v>
      </c>
      <c r="Z93" s="140">
        <v>31.380753138075313</v>
      </c>
      <c r="AA93" s="140">
        <v>159.04572564612323</v>
      </c>
      <c r="AB93" s="140">
        <v>102.96010296010296</v>
      </c>
      <c r="AC93" s="140">
        <v>66.896024464831811</v>
      </c>
    </row>
    <row r="94" spans="1:29" s="36" customFormat="1" ht="12.75">
      <c r="A94" s="144">
        <v>5</v>
      </c>
      <c r="B94" s="144">
        <v>3</v>
      </c>
      <c r="C94" s="144">
        <v>3</v>
      </c>
      <c r="D94" s="128">
        <v>334016</v>
      </c>
      <c r="E94" s="56" t="s">
        <v>59</v>
      </c>
      <c r="F94" s="140">
        <v>240.57738572574178</v>
      </c>
      <c r="G94" s="140">
        <v>551.33079847908743</v>
      </c>
      <c r="H94" s="140">
        <v>716.11253196930943</v>
      </c>
      <c r="I94" s="140">
        <v>614.58931648477881</v>
      </c>
      <c r="J94" s="140">
        <v>254.77707006369428</v>
      </c>
      <c r="K94" s="140">
        <v>457.3378839590444</v>
      </c>
      <c r="L94" s="140">
        <v>160.38492381716119</v>
      </c>
      <c r="M94" s="140">
        <v>405.57667934093786</v>
      </c>
      <c r="N94" s="140">
        <v>402.81329923273654</v>
      </c>
      <c r="O94" s="140">
        <v>315.91039632395172</v>
      </c>
      <c r="P94" s="140">
        <v>148.61995753715499</v>
      </c>
      <c r="Q94" s="140">
        <v>276.45051194539252</v>
      </c>
      <c r="R94" s="140">
        <v>80.192461908580597</v>
      </c>
      <c r="S94" s="140">
        <v>95.05703422053233</v>
      </c>
      <c r="T94" s="140">
        <v>217.39130434782612</v>
      </c>
      <c r="U94" s="140">
        <v>183.8024124066628</v>
      </c>
      <c r="V94" s="140">
        <v>42.462845010615716</v>
      </c>
      <c r="W94" s="140">
        <v>121.72923777019339</v>
      </c>
      <c r="X94" s="140">
        <v>0</v>
      </c>
      <c r="Y94" s="140">
        <v>50.697084917617232</v>
      </c>
      <c r="Z94" s="140">
        <v>95.907928388746811</v>
      </c>
      <c r="AA94" s="140">
        <v>114.87650775416428</v>
      </c>
      <c r="AB94" s="140">
        <v>63.69426751592357</v>
      </c>
      <c r="AC94" s="140">
        <v>59.15813424345847</v>
      </c>
    </row>
    <row r="95" spans="1:29" s="36" customFormat="1" ht="12.75">
      <c r="A95" s="144">
        <v>5</v>
      </c>
      <c r="B95" s="144">
        <v>3</v>
      </c>
      <c r="C95" s="144">
        <v>3</v>
      </c>
      <c r="D95" s="128">
        <v>166012</v>
      </c>
      <c r="E95" s="56" t="s">
        <v>45</v>
      </c>
      <c r="F95" s="140">
        <v>116.89070718877849</v>
      </c>
      <c r="G95" s="140">
        <v>171.23287671232876</v>
      </c>
      <c r="H95" s="140">
        <v>152.61044176706827</v>
      </c>
      <c r="I95" s="140">
        <v>204.37956204379563</v>
      </c>
      <c r="J95" s="140">
        <v>17.921146953405017</v>
      </c>
      <c r="K95" s="140">
        <v>134.64447806354008</v>
      </c>
      <c r="L95" s="140">
        <v>75.978959672706011</v>
      </c>
      <c r="M95" s="140">
        <v>102.73972602739725</v>
      </c>
      <c r="N95" s="140">
        <v>56.224899598393577</v>
      </c>
      <c r="O95" s="140">
        <v>80.291970802919707</v>
      </c>
      <c r="P95" s="140">
        <v>17.921146953405017</v>
      </c>
      <c r="Q95" s="140">
        <v>68.07866868381241</v>
      </c>
      <c r="R95" s="140">
        <v>40.911747516072474</v>
      </c>
      <c r="S95" s="140">
        <v>51.369863013698627</v>
      </c>
      <c r="T95" s="140">
        <v>72.289156626506013</v>
      </c>
      <c r="U95" s="140">
        <v>36.496350364963504</v>
      </c>
      <c r="V95" s="140">
        <v>0</v>
      </c>
      <c r="W95" s="140">
        <v>40.847201210287444</v>
      </c>
      <c r="X95" s="140">
        <v>0</v>
      </c>
      <c r="Y95" s="140">
        <v>17.123287671232877</v>
      </c>
      <c r="Z95" s="140">
        <v>24.096385542168676</v>
      </c>
      <c r="AA95" s="140">
        <v>87.591240875912419</v>
      </c>
      <c r="AB95" s="140">
        <v>0</v>
      </c>
      <c r="AC95" s="140">
        <v>25.718608169440241</v>
      </c>
    </row>
    <row r="96" spans="1:29" s="36" customFormat="1" ht="12.75">
      <c r="A96" s="144">
        <v>5</v>
      </c>
      <c r="B96" s="144">
        <v>3</v>
      </c>
      <c r="C96" s="144">
        <v>3</v>
      </c>
      <c r="D96" s="128">
        <v>766040</v>
      </c>
      <c r="E96" s="56" t="s">
        <v>127</v>
      </c>
      <c r="F96" s="140">
        <v>185.56701030927834</v>
      </c>
      <c r="G96" s="140">
        <v>339.42558746736296</v>
      </c>
      <c r="H96" s="140">
        <v>305.73248407643314</v>
      </c>
      <c r="I96" s="140">
        <v>342.20532319391634</v>
      </c>
      <c r="J96" s="140">
        <v>68.669527896995703</v>
      </c>
      <c r="K96" s="140">
        <v>250.30229746070134</v>
      </c>
      <c r="L96" s="140">
        <v>144.32989690721649</v>
      </c>
      <c r="M96" s="140">
        <v>202.34986945169715</v>
      </c>
      <c r="N96" s="140">
        <v>171.97452229299364</v>
      </c>
      <c r="O96" s="140">
        <v>183.77693282636247</v>
      </c>
      <c r="P96" s="140">
        <v>34.334763948497852</v>
      </c>
      <c r="Q96" s="140">
        <v>152.35792019347036</v>
      </c>
      <c r="R96" s="140">
        <v>37.113402061855666</v>
      </c>
      <c r="S96" s="140">
        <v>91.383812010443876</v>
      </c>
      <c r="T96" s="140">
        <v>70.063694267515942</v>
      </c>
      <c r="U96" s="140">
        <v>31.685678073510783</v>
      </c>
      <c r="V96" s="140">
        <v>8.5836909871244647</v>
      </c>
      <c r="W96" s="140">
        <v>48.367593712212816</v>
      </c>
      <c r="X96" s="140">
        <v>4.123711340206186</v>
      </c>
      <c r="Y96" s="140">
        <v>45.691906005221938</v>
      </c>
      <c r="Z96" s="140">
        <v>63.69426751592357</v>
      </c>
      <c r="AA96" s="140">
        <v>126.74271229404309</v>
      </c>
      <c r="AB96" s="140">
        <v>25.751072961373392</v>
      </c>
      <c r="AC96" s="140">
        <v>49.576783555018139</v>
      </c>
    </row>
    <row r="97" spans="1:29" s="36" customFormat="1" ht="12.75">
      <c r="A97" s="144">
        <v>5</v>
      </c>
      <c r="B97" s="144">
        <v>3</v>
      </c>
      <c r="C97" s="144">
        <v>3</v>
      </c>
      <c r="D97" s="128">
        <v>766044</v>
      </c>
      <c r="E97" s="56" t="s">
        <v>128</v>
      </c>
      <c r="F97" s="140">
        <v>36.463081130355512</v>
      </c>
      <c r="G97" s="140">
        <v>104.89510489510489</v>
      </c>
      <c r="H97" s="140">
        <v>154.36241610738256</v>
      </c>
      <c r="I97" s="140">
        <v>137.41411617738913</v>
      </c>
      <c r="J97" s="140">
        <v>35.360678925035359</v>
      </c>
      <c r="K97" s="140">
        <v>89.801943658506573</v>
      </c>
      <c r="L97" s="140">
        <v>9.115770282588878</v>
      </c>
      <c r="M97" s="140">
        <v>48.951048951048953</v>
      </c>
      <c r="N97" s="140">
        <v>26.845637583892614</v>
      </c>
      <c r="O97" s="140">
        <v>62.460961898813238</v>
      </c>
      <c r="P97" s="140">
        <v>0</v>
      </c>
      <c r="Q97" s="140">
        <v>28.293763070488374</v>
      </c>
      <c r="R97" s="140">
        <v>22.789425706472194</v>
      </c>
      <c r="S97" s="140">
        <v>48.951048951048953</v>
      </c>
      <c r="T97" s="140">
        <v>93.959731543624159</v>
      </c>
      <c r="U97" s="140">
        <v>37.476577139287947</v>
      </c>
      <c r="V97" s="140">
        <v>7.0721357850070721</v>
      </c>
      <c r="W97" s="140">
        <v>40.595399188092017</v>
      </c>
      <c r="X97" s="140">
        <v>4.557885141294439</v>
      </c>
      <c r="Y97" s="140">
        <v>6.9930069930069934</v>
      </c>
      <c r="Z97" s="140">
        <v>33.557046979865774</v>
      </c>
      <c r="AA97" s="140">
        <v>37.476577139287947</v>
      </c>
      <c r="AB97" s="140">
        <v>28.288543140028288</v>
      </c>
      <c r="AC97" s="140">
        <v>20.912781399926189</v>
      </c>
    </row>
    <row r="98" spans="1:29" s="36" customFormat="1" ht="12.75">
      <c r="A98" s="144">
        <v>5</v>
      </c>
      <c r="B98" s="144">
        <v>3</v>
      </c>
      <c r="C98" s="144">
        <v>3</v>
      </c>
      <c r="D98" s="128">
        <v>758024</v>
      </c>
      <c r="E98" s="56" t="s">
        <v>124</v>
      </c>
      <c r="F98" s="140">
        <v>137.37565135007105</v>
      </c>
      <c r="G98" s="140">
        <v>200</v>
      </c>
      <c r="H98" s="140">
        <v>251.52957171991841</v>
      </c>
      <c r="I98" s="140">
        <v>253.64616360177553</v>
      </c>
      <c r="J98" s="140">
        <v>153.96458814472672</v>
      </c>
      <c r="K98" s="140">
        <v>195.97862051412574</v>
      </c>
      <c r="L98" s="140">
        <v>104.21601136901943</v>
      </c>
      <c r="M98" s="140">
        <v>135.71428571428572</v>
      </c>
      <c r="N98" s="140">
        <v>176.75050985723996</v>
      </c>
      <c r="O98" s="140">
        <v>114.140773620799</v>
      </c>
      <c r="P98" s="140">
        <v>61.585835257890679</v>
      </c>
      <c r="Q98" s="140">
        <v>118.35072537541359</v>
      </c>
      <c r="R98" s="140">
        <v>28.422548555187117</v>
      </c>
      <c r="S98" s="140">
        <v>64.285714285714306</v>
      </c>
      <c r="T98" s="140">
        <v>54.384772263766166</v>
      </c>
      <c r="U98" s="140">
        <v>69.752694990488266</v>
      </c>
      <c r="V98" s="140">
        <v>30.792917628945339</v>
      </c>
      <c r="W98" s="140">
        <v>48.358360906082986</v>
      </c>
      <c r="X98" s="140">
        <v>4.7370914258645191</v>
      </c>
      <c r="Y98" s="140">
        <v>0</v>
      </c>
      <c r="Z98" s="140">
        <v>20.394289598912305</v>
      </c>
      <c r="AA98" s="140">
        <v>69.752694990488266</v>
      </c>
      <c r="AB98" s="140">
        <v>61.585835257890679</v>
      </c>
      <c r="AC98" s="140">
        <v>29.269534232629169</v>
      </c>
    </row>
    <row r="99" spans="1:29" s="36" customFormat="1" ht="12.75">
      <c r="A99" s="144">
        <v>5</v>
      </c>
      <c r="B99" s="144">
        <v>3</v>
      </c>
      <c r="C99" s="144">
        <v>3</v>
      </c>
      <c r="D99" s="128">
        <v>382032</v>
      </c>
      <c r="E99" s="56" t="s">
        <v>89</v>
      </c>
      <c r="F99" s="140">
        <v>190.865712338105</v>
      </c>
      <c r="G99" s="140">
        <v>359.7883597883598</v>
      </c>
      <c r="H99" s="140">
        <v>511.98257080610023</v>
      </c>
      <c r="I99" s="140">
        <v>281.54327424400418</v>
      </c>
      <c r="J99" s="140">
        <v>205.47945205479451</v>
      </c>
      <c r="K99" s="140">
        <v>300.85674437138874</v>
      </c>
      <c r="L99" s="140">
        <v>170.41581458759373</v>
      </c>
      <c r="M99" s="140">
        <v>275.13227513227514</v>
      </c>
      <c r="N99" s="140">
        <v>381.26361655773417</v>
      </c>
      <c r="O99" s="140">
        <v>187.69551616266946</v>
      </c>
      <c r="P99" s="140">
        <v>95.890410958904113</v>
      </c>
      <c r="Q99" s="140">
        <v>221.15959354453079</v>
      </c>
      <c r="R99" s="140">
        <v>20.449897750511248</v>
      </c>
      <c r="S99" s="140">
        <v>52.910052910052904</v>
      </c>
      <c r="T99" s="140">
        <v>21.786492374727676</v>
      </c>
      <c r="U99" s="140">
        <v>31.282586027111574</v>
      </c>
      <c r="V99" s="140">
        <v>13.698630136986303</v>
      </c>
      <c r="W99" s="140">
        <v>27.894002789400279</v>
      </c>
      <c r="X99" s="140">
        <v>0</v>
      </c>
      <c r="Y99" s="140">
        <v>31.746031746031747</v>
      </c>
      <c r="Z99" s="140">
        <v>108.93246187363835</v>
      </c>
      <c r="AA99" s="140">
        <v>62.565172054223147</v>
      </c>
      <c r="AB99" s="140">
        <v>95.890410958904113</v>
      </c>
      <c r="AC99" s="140">
        <v>51.80314803745766</v>
      </c>
    </row>
    <row r="100" spans="1:29" s="36" customFormat="1" ht="12.75">
      <c r="A100" s="144">
        <v>5</v>
      </c>
      <c r="B100" s="144">
        <v>3</v>
      </c>
      <c r="C100" s="144">
        <v>3</v>
      </c>
      <c r="D100" s="128">
        <v>158024</v>
      </c>
      <c r="E100" s="56" t="s">
        <v>35</v>
      </c>
      <c r="F100" s="140">
        <v>139.63963963963963</v>
      </c>
      <c r="G100" s="140">
        <v>302.60380014074593</v>
      </c>
      <c r="H100" s="140">
        <v>328.82011605415858</v>
      </c>
      <c r="I100" s="140">
        <v>325</v>
      </c>
      <c r="J100" s="140">
        <v>53.333333333333329</v>
      </c>
      <c r="K100" s="140">
        <v>231.14816218264494</v>
      </c>
      <c r="L100" s="140">
        <v>94.594594594594597</v>
      </c>
      <c r="M100" s="140">
        <v>204.08163265306121</v>
      </c>
      <c r="N100" s="140">
        <v>225.66086395873631</v>
      </c>
      <c r="O100" s="140">
        <v>175.00000000000003</v>
      </c>
      <c r="P100" s="140">
        <v>44.444444444444443</v>
      </c>
      <c r="Q100" s="140">
        <v>149.04635594290767</v>
      </c>
      <c r="R100" s="140">
        <v>40.54054054054054</v>
      </c>
      <c r="S100" s="140">
        <v>63.335679099225892</v>
      </c>
      <c r="T100" s="140">
        <v>51.579626047711166</v>
      </c>
      <c r="U100" s="140">
        <v>68.749999999999972</v>
      </c>
      <c r="V100" s="140">
        <v>0</v>
      </c>
      <c r="W100" s="140">
        <v>46.734874321081215</v>
      </c>
      <c r="X100" s="140">
        <v>4.5045045045045047</v>
      </c>
      <c r="Y100" s="140">
        <v>35.186488388458834</v>
      </c>
      <c r="Z100" s="140">
        <v>51.579626047711152</v>
      </c>
      <c r="AA100" s="140">
        <v>81.25</v>
      </c>
      <c r="AB100" s="140">
        <v>8.8888888888888893</v>
      </c>
      <c r="AC100" s="140">
        <v>35.366931918656057</v>
      </c>
    </row>
    <row r="101" spans="1:29" s="36" customFormat="1" ht="12.75">
      <c r="A101" s="144">
        <v>5</v>
      </c>
      <c r="B101" s="144">
        <v>3</v>
      </c>
      <c r="C101" s="144">
        <v>3</v>
      </c>
      <c r="D101" s="128">
        <v>166016</v>
      </c>
      <c r="E101" s="56" t="s">
        <v>255</v>
      </c>
      <c r="F101" s="140">
        <v>282.76481149012568</v>
      </c>
      <c r="G101" s="140">
        <v>335.71428571428572</v>
      </c>
      <c r="H101" s="140">
        <v>404.50928381962871</v>
      </c>
      <c r="I101" s="140">
        <v>388.22792736380705</v>
      </c>
      <c r="J101" s="140">
        <v>202.75162925416365</v>
      </c>
      <c r="K101" s="140">
        <v>321.66625585407934</v>
      </c>
      <c r="L101" s="140">
        <v>179.53321364452424</v>
      </c>
      <c r="M101" s="140">
        <v>200</v>
      </c>
      <c r="N101" s="140">
        <v>172.41379310344828</v>
      </c>
      <c r="O101" s="140">
        <v>175.32874139010644</v>
      </c>
      <c r="P101" s="140">
        <v>144.82259232440259</v>
      </c>
      <c r="Q101" s="140">
        <v>175.00616218880947</v>
      </c>
      <c r="R101" s="140">
        <v>98.74326750448833</v>
      </c>
      <c r="S101" s="140">
        <v>100.00000000000001</v>
      </c>
      <c r="T101" s="140">
        <v>159.15119363395229</v>
      </c>
      <c r="U101" s="140">
        <v>75.140889167188448</v>
      </c>
      <c r="V101" s="140">
        <v>21.723388848660395</v>
      </c>
      <c r="W101" s="140">
        <v>92.432832141976832</v>
      </c>
      <c r="X101" s="140">
        <v>4.4883303411131061</v>
      </c>
      <c r="Y101" s="140">
        <v>35.714285714285715</v>
      </c>
      <c r="Z101" s="140">
        <v>72.944297082228118</v>
      </c>
      <c r="AA101" s="140">
        <v>137.75829680651222</v>
      </c>
      <c r="AB101" s="140">
        <v>36.205648081100648</v>
      </c>
      <c r="AC101" s="140">
        <v>54.227261523293073</v>
      </c>
    </row>
    <row r="102" spans="1:29" s="36" customFormat="1" ht="12.75">
      <c r="A102" s="144">
        <v>5</v>
      </c>
      <c r="B102" s="144">
        <v>3</v>
      </c>
      <c r="C102" s="144">
        <v>3</v>
      </c>
      <c r="D102" s="128">
        <v>978028</v>
      </c>
      <c r="E102" s="56" t="s">
        <v>163</v>
      </c>
      <c r="F102" s="140">
        <v>388.47117794486212</v>
      </c>
      <c r="G102" s="140">
        <v>425.67567567567568</v>
      </c>
      <c r="H102" s="140">
        <v>564.93506493506493</v>
      </c>
      <c r="I102" s="140">
        <v>690.24529378208786</v>
      </c>
      <c r="J102" s="140">
        <v>433.50477590007347</v>
      </c>
      <c r="K102" s="140">
        <v>496.01313320825511</v>
      </c>
      <c r="L102" s="140">
        <v>309.10609857978278</v>
      </c>
      <c r="M102" s="140">
        <v>324.32432432432432</v>
      </c>
      <c r="N102" s="140">
        <v>428.57142857142856</v>
      </c>
      <c r="O102" s="140">
        <v>399.31545921277808</v>
      </c>
      <c r="P102" s="140">
        <v>257.16385011021305</v>
      </c>
      <c r="Q102" s="140">
        <v>343.57410881801121</v>
      </c>
      <c r="R102" s="140">
        <v>50.125313283208015</v>
      </c>
      <c r="S102" s="140">
        <v>67.567567567567579</v>
      </c>
      <c r="T102" s="140">
        <v>32.467532467532472</v>
      </c>
      <c r="U102" s="140">
        <v>45.636052481460354</v>
      </c>
      <c r="V102" s="140">
        <v>22.042615723732549</v>
      </c>
      <c r="W102" s="140">
        <v>44.55909943714822</v>
      </c>
      <c r="X102" s="140">
        <v>29.239766081871345</v>
      </c>
      <c r="Y102" s="140">
        <v>33.783783783783782</v>
      </c>
      <c r="Z102" s="140">
        <v>103.8961038961039</v>
      </c>
      <c r="AA102" s="140">
        <v>245.29378208784942</v>
      </c>
      <c r="AB102" s="140">
        <v>154.29831006612784</v>
      </c>
      <c r="AC102" s="140">
        <v>107.8799249530957</v>
      </c>
    </row>
    <row r="103" spans="1:29" s="36" customFormat="1" ht="12.75">
      <c r="A103" s="144">
        <v>5</v>
      </c>
      <c r="B103" s="144">
        <v>3</v>
      </c>
      <c r="C103" s="144">
        <v>3</v>
      </c>
      <c r="D103" s="128">
        <v>974040</v>
      </c>
      <c r="E103" s="56" t="s">
        <v>158</v>
      </c>
      <c r="F103" s="140">
        <v>228.27687776141383</v>
      </c>
      <c r="G103" s="140">
        <v>305.02392344497611</v>
      </c>
      <c r="H103" s="140">
        <v>398.40637450199205</v>
      </c>
      <c r="I103" s="140">
        <v>443.03797468354429</v>
      </c>
      <c r="J103" s="140">
        <v>184.81848184818483</v>
      </c>
      <c r="K103" s="140">
        <v>308.70657178735871</v>
      </c>
      <c r="L103" s="140">
        <v>165.68483063328424</v>
      </c>
      <c r="M103" s="140">
        <v>197.36842105263156</v>
      </c>
      <c r="N103" s="140">
        <v>216.27774615822423</v>
      </c>
      <c r="O103" s="140">
        <v>221.51898734177215</v>
      </c>
      <c r="P103" s="140">
        <v>46.204620462046208</v>
      </c>
      <c r="Q103" s="140">
        <v>172.6663876098786</v>
      </c>
      <c r="R103" s="140">
        <v>55.228276877761417</v>
      </c>
      <c r="S103" s="140">
        <v>83.732057416267978</v>
      </c>
      <c r="T103" s="140">
        <v>79.681274900398421</v>
      </c>
      <c r="U103" s="140">
        <v>100.21097046413503</v>
      </c>
      <c r="V103" s="140">
        <v>6.6006600660066006</v>
      </c>
      <c r="W103" s="140">
        <v>65.927166178317293</v>
      </c>
      <c r="X103" s="140">
        <v>7.3637702503681881</v>
      </c>
      <c r="Y103" s="140">
        <v>23.923444976076553</v>
      </c>
      <c r="Z103" s="140">
        <v>102.44735344336939</v>
      </c>
      <c r="AA103" s="140">
        <v>121.30801687763713</v>
      </c>
      <c r="AB103" s="140">
        <v>132.01320132013203</v>
      </c>
      <c r="AC103" s="140">
        <v>70.113017999162821</v>
      </c>
    </row>
    <row r="104" spans="1:29" s="36" customFormat="1" ht="12.75">
      <c r="A104" s="144">
        <v>5</v>
      </c>
      <c r="B104" s="144">
        <v>3</v>
      </c>
      <c r="C104" s="144">
        <v>3</v>
      </c>
      <c r="D104" s="128">
        <v>170044</v>
      </c>
      <c r="E104" s="56" t="s">
        <v>52</v>
      </c>
      <c r="F104" s="140">
        <v>216.90767519466073</v>
      </c>
      <c r="G104" s="140">
        <v>592.33449477351917</v>
      </c>
      <c r="H104" s="140">
        <v>807.24876441515642</v>
      </c>
      <c r="I104" s="140">
        <v>794.11764705882376</v>
      </c>
      <c r="J104" s="140">
        <v>276.71755725190843</v>
      </c>
      <c r="K104" s="140">
        <v>520.7064555420219</v>
      </c>
      <c r="L104" s="140">
        <v>116.79644048943271</v>
      </c>
      <c r="M104" s="140">
        <v>252.61324041811847</v>
      </c>
      <c r="N104" s="140">
        <v>403.62438220757821</v>
      </c>
      <c r="O104" s="140">
        <v>397.05882352941177</v>
      </c>
      <c r="P104" s="140">
        <v>104.96183206106871</v>
      </c>
      <c r="Q104" s="140">
        <v>249.6954933008526</v>
      </c>
      <c r="R104" s="140">
        <v>94.549499443826477</v>
      </c>
      <c r="S104" s="140">
        <v>235.19163763066206</v>
      </c>
      <c r="T104" s="140">
        <v>205.93080724876435</v>
      </c>
      <c r="U104" s="140">
        <v>205.88235294117663</v>
      </c>
      <c r="V104" s="140">
        <v>66.793893129770993</v>
      </c>
      <c r="W104" s="140">
        <v>158.34348355663829</v>
      </c>
      <c r="X104" s="140">
        <v>5.5617352614015569</v>
      </c>
      <c r="Y104" s="140">
        <v>104.52961672473869</v>
      </c>
      <c r="Z104" s="140">
        <v>197.69357495881383</v>
      </c>
      <c r="AA104" s="140">
        <v>191.1764705882353</v>
      </c>
      <c r="AB104" s="140">
        <v>104.96183206106871</v>
      </c>
      <c r="AC104" s="140">
        <v>112.66747868453105</v>
      </c>
    </row>
    <row r="105" spans="1:29" s="36" customFormat="1" ht="12.75">
      <c r="A105" s="144">
        <v>5</v>
      </c>
      <c r="B105" s="144">
        <v>3</v>
      </c>
      <c r="C105" s="144">
        <v>3</v>
      </c>
      <c r="D105" s="128">
        <v>562036</v>
      </c>
      <c r="E105" s="56" t="s">
        <v>113</v>
      </c>
      <c r="F105" s="140">
        <v>192.56308100929616</v>
      </c>
      <c r="G105" s="140">
        <v>283.61344537815125</v>
      </c>
      <c r="H105" s="140">
        <v>464.86486486486484</v>
      </c>
      <c r="I105" s="140">
        <v>480</v>
      </c>
      <c r="J105" s="140">
        <v>185.64356435643563</v>
      </c>
      <c r="K105" s="140">
        <v>312.078597572722</v>
      </c>
      <c r="L105" s="140">
        <v>132.80212483399734</v>
      </c>
      <c r="M105" s="140">
        <v>126.05042016806723</v>
      </c>
      <c r="N105" s="140">
        <v>248.64864864864865</v>
      </c>
      <c r="O105" s="140">
        <v>160</v>
      </c>
      <c r="P105" s="140">
        <v>37.128712871287128</v>
      </c>
      <c r="Q105" s="140">
        <v>142.55442111346559</v>
      </c>
      <c r="R105" s="140">
        <v>59.760956175298801</v>
      </c>
      <c r="S105" s="140">
        <v>94.537815126050432</v>
      </c>
      <c r="T105" s="140">
        <v>75.675675675675677</v>
      </c>
      <c r="U105" s="140">
        <v>109.99999999999997</v>
      </c>
      <c r="V105" s="140">
        <v>12.376237623762377</v>
      </c>
      <c r="W105" s="140">
        <v>71.277210556732797</v>
      </c>
      <c r="X105" s="140">
        <v>0</v>
      </c>
      <c r="Y105" s="140">
        <v>63.025210084033617</v>
      </c>
      <c r="Z105" s="140">
        <v>140.54054054054055</v>
      </c>
      <c r="AA105" s="140">
        <v>210</v>
      </c>
      <c r="AB105" s="140">
        <v>136.13861386138615</v>
      </c>
      <c r="AC105" s="140">
        <v>98.246965902523598</v>
      </c>
    </row>
    <row r="106" spans="1:29" s="36" customFormat="1" ht="12.75">
      <c r="A106" s="144">
        <v>5</v>
      </c>
      <c r="B106" s="144">
        <v>3</v>
      </c>
      <c r="C106" s="144">
        <v>3</v>
      </c>
      <c r="D106" s="128">
        <v>978040</v>
      </c>
      <c r="E106" s="56" t="s">
        <v>166</v>
      </c>
      <c r="F106" s="140">
        <v>317.46031746031747</v>
      </c>
      <c r="G106" s="140">
        <v>404.68583599574021</v>
      </c>
      <c r="H106" s="140">
        <v>441.45873320537424</v>
      </c>
      <c r="I106" s="140">
        <v>464.71600688468158</v>
      </c>
      <c r="J106" s="140">
        <v>192.92604501607718</v>
      </c>
      <c r="K106" s="140">
        <v>365.06800286327842</v>
      </c>
      <c r="L106" s="140">
        <v>231.48148148148147</v>
      </c>
      <c r="M106" s="140">
        <v>255.59105431309902</v>
      </c>
      <c r="N106" s="140">
        <v>211.13243761996162</v>
      </c>
      <c r="O106" s="140">
        <v>240.96385542168676</v>
      </c>
      <c r="P106" s="140">
        <v>85.744908896034303</v>
      </c>
      <c r="Q106" s="140">
        <v>209.37723693629204</v>
      </c>
      <c r="R106" s="140">
        <v>52.910052910052904</v>
      </c>
      <c r="S106" s="140">
        <v>74.547390841320563</v>
      </c>
      <c r="T106" s="140">
        <v>153.55086372360844</v>
      </c>
      <c r="U106" s="140">
        <v>43.029259896729783</v>
      </c>
      <c r="V106" s="140">
        <v>32.154340836012871</v>
      </c>
      <c r="W106" s="140">
        <v>69.792412312097355</v>
      </c>
      <c r="X106" s="140">
        <v>33.06878306878307</v>
      </c>
      <c r="Y106" s="140">
        <v>74.547390841320563</v>
      </c>
      <c r="Z106" s="140">
        <v>76.775431861804222</v>
      </c>
      <c r="AA106" s="140">
        <v>180.72289156626505</v>
      </c>
      <c r="AB106" s="140">
        <v>75.026795284030015</v>
      </c>
      <c r="AC106" s="140">
        <v>85.898353614889047</v>
      </c>
    </row>
    <row r="107" spans="1:29" s="36" customFormat="1" ht="12.75">
      <c r="A107" s="144">
        <v>5</v>
      </c>
      <c r="B107" s="144">
        <v>3</v>
      </c>
      <c r="C107" s="144">
        <v>3</v>
      </c>
      <c r="D107" s="128">
        <v>158036</v>
      </c>
      <c r="E107" s="56" t="s">
        <v>39</v>
      </c>
      <c r="F107" s="140">
        <v>117.64705882352941</v>
      </c>
      <c r="G107" s="140">
        <v>375</v>
      </c>
      <c r="H107" s="140">
        <v>227.57697456492642</v>
      </c>
      <c r="I107" s="140">
        <v>205.65552699228789</v>
      </c>
      <c r="J107" s="140">
        <v>173.61111111111111</v>
      </c>
      <c r="K107" s="140">
        <v>211.41110545084055</v>
      </c>
      <c r="L107" s="140">
        <v>45.248868778280546</v>
      </c>
      <c r="M107" s="140">
        <v>208.33333333333331</v>
      </c>
      <c r="N107" s="140">
        <v>120.48192771084338</v>
      </c>
      <c r="O107" s="140">
        <v>102.82776349614394</v>
      </c>
      <c r="P107" s="140">
        <v>34.722222222222221</v>
      </c>
      <c r="Q107" s="140">
        <v>99.337748344370866</v>
      </c>
      <c r="R107" s="140">
        <v>72.398190045248867</v>
      </c>
      <c r="S107" s="140">
        <v>125</v>
      </c>
      <c r="T107" s="140">
        <v>93.708165997322666</v>
      </c>
      <c r="U107" s="140">
        <v>25.706940874035986</v>
      </c>
      <c r="V107" s="140">
        <v>52.083333333333329</v>
      </c>
      <c r="W107" s="140">
        <v>73.86653082017321</v>
      </c>
      <c r="X107" s="140">
        <v>0</v>
      </c>
      <c r="Y107" s="140">
        <v>41.666666666666664</v>
      </c>
      <c r="Z107" s="140">
        <v>13.386880856760374</v>
      </c>
      <c r="AA107" s="140">
        <v>77.120822622107966</v>
      </c>
      <c r="AB107" s="140">
        <v>86.805555555555557</v>
      </c>
      <c r="AC107" s="140">
        <v>38.206826286296483</v>
      </c>
    </row>
    <row r="108" spans="1:29" s="36" customFormat="1" ht="12.75">
      <c r="A108" s="144">
        <v>5</v>
      </c>
      <c r="B108" s="144">
        <v>3</v>
      </c>
      <c r="C108" s="144">
        <v>3</v>
      </c>
      <c r="D108" s="128">
        <v>334036</v>
      </c>
      <c r="E108" s="56" t="s">
        <v>61</v>
      </c>
      <c r="F108" s="140">
        <v>192.04389574759946</v>
      </c>
      <c r="G108" s="140">
        <v>527.48885586924223</v>
      </c>
      <c r="H108" s="140">
        <v>368.01132342533617</v>
      </c>
      <c r="I108" s="140">
        <v>400.7633587786259</v>
      </c>
      <c r="J108" s="140">
        <v>90.609555189456344</v>
      </c>
      <c r="K108" s="140">
        <v>309.10501810657013</v>
      </c>
      <c r="L108" s="140">
        <v>160.03657978966621</v>
      </c>
      <c r="M108" s="140">
        <v>215.45319465081724</v>
      </c>
      <c r="N108" s="140">
        <v>113.2342533616419</v>
      </c>
      <c r="O108" s="140">
        <v>152.67175572519082</v>
      </c>
      <c r="P108" s="140">
        <v>24.711696869851728</v>
      </c>
      <c r="Q108" s="140">
        <v>138.38592860838074</v>
      </c>
      <c r="R108" s="140">
        <v>32.007315957933237</v>
      </c>
      <c r="S108" s="140">
        <v>148.58841010401193</v>
      </c>
      <c r="T108" s="140">
        <v>127.38853503184714</v>
      </c>
      <c r="U108" s="140">
        <v>152.67175572519088</v>
      </c>
      <c r="V108" s="140">
        <v>8.2372322899505761</v>
      </c>
      <c r="W108" s="140">
        <v>90.532850491464046</v>
      </c>
      <c r="X108" s="140">
        <v>0</v>
      </c>
      <c r="Y108" s="140">
        <v>163.44725111441309</v>
      </c>
      <c r="Z108" s="140">
        <v>127.38853503184714</v>
      </c>
      <c r="AA108" s="140">
        <v>95.419847328244273</v>
      </c>
      <c r="AB108" s="140">
        <v>57.66062602965404</v>
      </c>
      <c r="AC108" s="140">
        <v>80.186239006725302</v>
      </c>
    </row>
    <row r="109" spans="1:29" s="36" customFormat="1" ht="12.75">
      <c r="A109" s="145"/>
      <c r="B109" s="145"/>
      <c r="C109" s="145"/>
      <c r="D109" s="146"/>
      <c r="E109" s="135" t="s">
        <v>212</v>
      </c>
      <c r="F109" s="272">
        <v>196.33838383838386</v>
      </c>
      <c r="G109" s="272">
        <v>335.09261103365861</v>
      </c>
      <c r="H109" s="272">
        <v>403.08438828701145</v>
      </c>
      <c r="I109" s="272">
        <v>399.55580233203773</v>
      </c>
      <c r="J109" s="272">
        <v>210.19529956967892</v>
      </c>
      <c r="K109" s="272">
        <v>301.58898398650382</v>
      </c>
      <c r="L109" s="272">
        <v>136.52146464646464</v>
      </c>
      <c r="M109" s="272">
        <v>200.90619398526189</v>
      </c>
      <c r="N109" s="272">
        <v>227.48564702491049</v>
      </c>
      <c r="O109" s="272">
        <v>197.89006107717933</v>
      </c>
      <c r="P109" s="272">
        <v>105.92519033432639</v>
      </c>
      <c r="Q109" s="272">
        <v>171.97064045152231</v>
      </c>
      <c r="R109" s="272">
        <v>49.55808080808081</v>
      </c>
      <c r="S109" s="272">
        <v>89.125672176857194</v>
      </c>
      <c r="T109" s="272">
        <v>99.449902712051696</v>
      </c>
      <c r="U109" s="272">
        <v>82.842865074958354</v>
      </c>
      <c r="V109" s="272">
        <v>33.653315679134955</v>
      </c>
      <c r="W109" s="272">
        <v>69.821669890564138</v>
      </c>
      <c r="X109" s="272">
        <v>10.258838383838384</v>
      </c>
      <c r="Y109" s="272">
        <v>45.060744871539534</v>
      </c>
      <c r="Z109" s="272">
        <v>76.148838550049248</v>
      </c>
      <c r="AA109" s="272">
        <v>118.82287617990005</v>
      </c>
      <c r="AB109" s="272">
        <v>70.616793556217587</v>
      </c>
      <c r="AC109" s="272">
        <v>59.796673644417353</v>
      </c>
    </row>
    <row r="110" spans="1:29" s="36" customFormat="1" ht="12.75">
      <c r="A110" s="144">
        <v>6</v>
      </c>
      <c r="B110" s="144">
        <v>4</v>
      </c>
      <c r="C110" s="144">
        <v>3</v>
      </c>
      <c r="D110" s="128">
        <v>554004</v>
      </c>
      <c r="E110" s="56" t="s">
        <v>98</v>
      </c>
      <c r="F110" s="140">
        <v>108.42368640533779</v>
      </c>
      <c r="G110" s="140">
        <v>257.0694087403599</v>
      </c>
      <c r="H110" s="140">
        <v>178.67435158501442</v>
      </c>
      <c r="I110" s="140">
        <v>248.61878453038673</v>
      </c>
      <c r="J110" s="140">
        <v>59.840425531914896</v>
      </c>
      <c r="K110" s="140">
        <v>167.72187048761523</v>
      </c>
      <c r="L110" s="140">
        <v>83.402835696413675</v>
      </c>
      <c r="M110" s="140">
        <v>179.94858611825194</v>
      </c>
      <c r="N110" s="140">
        <v>86.45533141210376</v>
      </c>
      <c r="O110" s="140">
        <v>127.0718232044199</v>
      </c>
      <c r="P110" s="140">
        <v>33.244680851063833</v>
      </c>
      <c r="Q110" s="140">
        <v>101.07741863823169</v>
      </c>
      <c r="R110" s="140">
        <v>25.020850708924101</v>
      </c>
      <c r="S110" s="140">
        <v>77.120822622107994</v>
      </c>
      <c r="T110" s="140">
        <v>63.400576368876081</v>
      </c>
      <c r="U110" s="140">
        <v>93.922651933701658</v>
      </c>
      <c r="V110" s="140">
        <v>13.297872340425537</v>
      </c>
      <c r="W110" s="140">
        <v>53.315561479506833</v>
      </c>
      <c r="X110" s="140">
        <v>0</v>
      </c>
      <c r="Y110" s="140">
        <v>0</v>
      </c>
      <c r="Z110" s="140">
        <v>28.81844380403458</v>
      </c>
      <c r="AA110" s="140">
        <v>27.624309392265193</v>
      </c>
      <c r="AB110" s="140">
        <v>13.297872340425531</v>
      </c>
      <c r="AC110" s="140">
        <v>13.328890369876708</v>
      </c>
    </row>
    <row r="111" spans="1:29" s="36" customFormat="1" ht="12.75">
      <c r="A111" s="144">
        <v>6</v>
      </c>
      <c r="B111" s="144">
        <v>4</v>
      </c>
      <c r="C111" s="144">
        <v>3</v>
      </c>
      <c r="D111" s="128">
        <v>382008</v>
      </c>
      <c r="E111" s="56" t="s">
        <v>84</v>
      </c>
      <c r="F111" s="140">
        <v>111.9724375538329</v>
      </c>
      <c r="G111" s="140">
        <v>106.1320754716981</v>
      </c>
      <c r="H111" s="140">
        <v>146.29049111807734</v>
      </c>
      <c r="I111" s="140">
        <v>256.16698292220116</v>
      </c>
      <c r="J111" s="140">
        <v>65.645514223194752</v>
      </c>
      <c r="K111" s="140">
        <v>139.84596676124846</v>
      </c>
      <c r="L111" s="140">
        <v>77.519379844961236</v>
      </c>
      <c r="M111" s="140">
        <v>70.754716981132077</v>
      </c>
      <c r="N111" s="140">
        <v>83.594566353187048</v>
      </c>
      <c r="O111" s="140">
        <v>94.876660341555976</v>
      </c>
      <c r="P111" s="140">
        <v>21.881838074398249</v>
      </c>
      <c r="Q111" s="140">
        <v>70.936359951357929</v>
      </c>
      <c r="R111" s="140">
        <v>17.226528854435831</v>
      </c>
      <c r="S111" s="140">
        <v>11.79245283018868</v>
      </c>
      <c r="T111" s="140">
        <v>31.347962382445136</v>
      </c>
      <c r="U111" s="140">
        <v>56.925996204933575</v>
      </c>
      <c r="V111" s="140">
        <v>0</v>
      </c>
      <c r="W111" s="140">
        <v>24.321037697608432</v>
      </c>
      <c r="X111" s="140">
        <v>17.226528854435831</v>
      </c>
      <c r="Y111" s="140">
        <v>23.584905660377359</v>
      </c>
      <c r="Z111" s="140">
        <v>31.347962382445139</v>
      </c>
      <c r="AA111" s="140">
        <v>104.36432637571158</v>
      </c>
      <c r="AB111" s="140">
        <v>43.763676148796499</v>
      </c>
      <c r="AC111" s="140">
        <v>44.588569112282123</v>
      </c>
    </row>
    <row r="112" spans="1:29" s="41" customFormat="1" ht="12.75">
      <c r="A112" s="144">
        <v>6</v>
      </c>
      <c r="B112" s="144">
        <v>4</v>
      </c>
      <c r="C112" s="144">
        <v>3</v>
      </c>
      <c r="D112" s="128">
        <v>554012</v>
      </c>
      <c r="E112" s="56" t="s">
        <v>100</v>
      </c>
      <c r="F112" s="140">
        <v>260.20816653322657</v>
      </c>
      <c r="G112" s="140">
        <v>528.27843380981972</v>
      </c>
      <c r="H112" s="140">
        <v>719.19949968730452</v>
      </c>
      <c r="I112" s="140">
        <v>520.08238928939238</v>
      </c>
      <c r="J112" s="140">
        <v>241.37931034482759</v>
      </c>
      <c r="K112" s="140">
        <v>440.75621015607823</v>
      </c>
      <c r="L112" s="140">
        <v>200.16012810248199</v>
      </c>
      <c r="M112" s="140">
        <v>403.97762585456803</v>
      </c>
      <c r="N112" s="140">
        <v>512.82051282051282</v>
      </c>
      <c r="O112" s="140">
        <v>329.55715756951594</v>
      </c>
      <c r="P112" s="140">
        <v>165.51724137931035</v>
      </c>
      <c r="Q112" s="140">
        <v>313.25566058474391</v>
      </c>
      <c r="R112" s="140">
        <v>48.038430744595672</v>
      </c>
      <c r="S112" s="140">
        <v>93.225605966438806</v>
      </c>
      <c r="T112" s="140">
        <v>106.31644777986243</v>
      </c>
      <c r="U112" s="140">
        <v>36.045314109165822</v>
      </c>
      <c r="V112" s="140">
        <v>20.68965517241379</v>
      </c>
      <c r="W112" s="140">
        <v>59.353704110793579</v>
      </c>
      <c r="X112" s="140">
        <v>12.009607686148918</v>
      </c>
      <c r="Y112" s="140">
        <v>31.075201988812928</v>
      </c>
      <c r="Z112" s="140">
        <v>100.06253908692933</v>
      </c>
      <c r="AA112" s="140">
        <v>154.47991761071063</v>
      </c>
      <c r="AB112" s="140">
        <v>55.172413793103445</v>
      </c>
      <c r="AC112" s="140">
        <v>68.146845460540774</v>
      </c>
    </row>
    <row r="113" spans="1:29" s="36" customFormat="1" ht="12.75">
      <c r="A113" s="144">
        <v>6</v>
      </c>
      <c r="B113" s="144">
        <v>4</v>
      </c>
      <c r="C113" s="144">
        <v>3</v>
      </c>
      <c r="D113" s="128">
        <v>382012</v>
      </c>
      <c r="E113" s="56" t="s">
        <v>85</v>
      </c>
      <c r="F113" s="140">
        <v>134.60857244066597</v>
      </c>
      <c r="G113" s="140">
        <v>297.31275014293885</v>
      </c>
      <c r="H113" s="140">
        <v>283.49082823790997</v>
      </c>
      <c r="I113" s="140">
        <v>285.27763627101376</v>
      </c>
      <c r="J113" s="140">
        <v>109.32475884244373</v>
      </c>
      <c r="K113" s="140">
        <v>216.40206289816967</v>
      </c>
      <c r="L113" s="140">
        <v>109.81225646475382</v>
      </c>
      <c r="M113" s="140">
        <v>200.11435105774726</v>
      </c>
      <c r="N113" s="140">
        <v>183.43524180100056</v>
      </c>
      <c r="O113" s="140">
        <v>163.01579215486501</v>
      </c>
      <c r="P113" s="140">
        <v>64.308681672025727</v>
      </c>
      <c r="Q113" s="140">
        <v>142.58266761047628</v>
      </c>
      <c r="R113" s="140">
        <v>24.796315975912151</v>
      </c>
      <c r="S113" s="140">
        <v>74.328187535734713</v>
      </c>
      <c r="T113" s="140">
        <v>55.586436909394102</v>
      </c>
      <c r="U113" s="140">
        <v>10.188487009679063</v>
      </c>
      <c r="V113" s="140">
        <v>0</v>
      </c>
      <c r="W113" s="140">
        <v>32.359186975427242</v>
      </c>
      <c r="X113" s="140">
        <v>0</v>
      </c>
      <c r="Y113" s="140">
        <v>22.870211549456833</v>
      </c>
      <c r="Z113" s="140">
        <v>44.469149527515285</v>
      </c>
      <c r="AA113" s="140">
        <v>112.07335710646969</v>
      </c>
      <c r="AB113" s="140">
        <v>45.016077170418001</v>
      </c>
      <c r="AC113" s="140">
        <v>41.460208312266154</v>
      </c>
    </row>
    <row r="114" spans="1:29" s="36" customFormat="1" ht="12.75">
      <c r="A114" s="144">
        <v>6</v>
      </c>
      <c r="B114" s="144">
        <v>4</v>
      </c>
      <c r="C114" s="144">
        <v>3</v>
      </c>
      <c r="D114" s="128">
        <v>758004</v>
      </c>
      <c r="E114" s="56" t="s">
        <v>122</v>
      </c>
      <c r="F114" s="140">
        <v>68.993506493506487</v>
      </c>
      <c r="G114" s="140">
        <v>132.65950726468731</v>
      </c>
      <c r="H114" s="140">
        <v>165.28925619834712</v>
      </c>
      <c r="I114" s="140">
        <v>165.56291390728478</v>
      </c>
      <c r="J114" s="140">
        <v>51.612903225806448</v>
      </c>
      <c r="K114" s="140">
        <v>114.24805009337581</v>
      </c>
      <c r="L114" s="140">
        <v>44.642857142857139</v>
      </c>
      <c r="M114" s="140">
        <v>50.5369551484523</v>
      </c>
      <c r="N114" s="140">
        <v>76.741440377804011</v>
      </c>
      <c r="O114" s="140">
        <v>49.668874172185433</v>
      </c>
      <c r="P114" s="140">
        <v>19.35483870967742</v>
      </c>
      <c r="Q114" s="140">
        <v>48.335713501043614</v>
      </c>
      <c r="R114" s="140">
        <v>24.350649350649348</v>
      </c>
      <c r="S114" s="140">
        <v>63.171193935565384</v>
      </c>
      <c r="T114" s="140">
        <v>53.12868949232584</v>
      </c>
      <c r="U114" s="140">
        <v>27.593818984547468</v>
      </c>
      <c r="V114" s="140">
        <v>19.35483870967742</v>
      </c>
      <c r="W114" s="140">
        <v>36.25178512578271</v>
      </c>
      <c r="X114" s="140">
        <v>0</v>
      </c>
      <c r="Y114" s="140">
        <v>18.951358180669615</v>
      </c>
      <c r="Z114" s="140">
        <v>35.419126328217239</v>
      </c>
      <c r="AA114" s="140">
        <v>88.300220750551873</v>
      </c>
      <c r="AB114" s="140">
        <v>12.903225806451612</v>
      </c>
      <c r="AC114" s="140">
        <v>29.660551466549489</v>
      </c>
    </row>
    <row r="115" spans="1:29" s="36" customFormat="1" ht="12.75">
      <c r="A115" s="144">
        <v>6</v>
      </c>
      <c r="B115" s="144">
        <v>4</v>
      </c>
      <c r="C115" s="144">
        <v>3</v>
      </c>
      <c r="D115" s="128">
        <v>558012</v>
      </c>
      <c r="E115" s="56" t="s">
        <v>102</v>
      </c>
      <c r="F115" s="140">
        <v>298.92573563755252</v>
      </c>
      <c r="G115" s="140">
        <v>314.51612903225805</v>
      </c>
      <c r="H115" s="140">
        <v>313.69548584544759</v>
      </c>
      <c r="I115" s="140">
        <v>435.6435643564356</v>
      </c>
      <c r="J115" s="140">
        <v>304.73135525260625</v>
      </c>
      <c r="K115" s="140">
        <v>332.88590604026842</v>
      </c>
      <c r="L115" s="140">
        <v>224.19430172816442</v>
      </c>
      <c r="M115" s="140">
        <v>201.61290322580643</v>
      </c>
      <c r="N115" s="140">
        <v>229.53328232593728</v>
      </c>
      <c r="O115" s="140">
        <v>270.62706270627064</v>
      </c>
      <c r="P115" s="140">
        <v>256.61587810745789</v>
      </c>
      <c r="Q115" s="140">
        <v>236.24161073825502</v>
      </c>
      <c r="R115" s="140">
        <v>70.060719290051381</v>
      </c>
      <c r="S115" s="140">
        <v>56.451612903225822</v>
      </c>
      <c r="T115" s="140">
        <v>38.255547054322882</v>
      </c>
      <c r="U115" s="140">
        <v>66.006600660066013</v>
      </c>
      <c r="V115" s="140">
        <v>16.038492381716118</v>
      </c>
      <c r="W115" s="140">
        <v>52.348993288590599</v>
      </c>
      <c r="X115" s="140">
        <v>4.6707146193367581</v>
      </c>
      <c r="Y115" s="140">
        <v>56.451612903225801</v>
      </c>
      <c r="Z115" s="140">
        <v>45.906656465187453</v>
      </c>
      <c r="AA115" s="140">
        <v>99.009900990099013</v>
      </c>
      <c r="AB115" s="140">
        <v>32.076984763432236</v>
      </c>
      <c r="AC115" s="140">
        <v>44.295302013422813</v>
      </c>
    </row>
    <row r="116" spans="1:29" s="36" customFormat="1" ht="12.75">
      <c r="A116" s="144">
        <v>6</v>
      </c>
      <c r="B116" s="144">
        <v>4</v>
      </c>
      <c r="C116" s="144">
        <v>3</v>
      </c>
      <c r="D116" s="128">
        <v>558016</v>
      </c>
      <c r="E116" s="56" t="s">
        <v>103</v>
      </c>
      <c r="F116" s="140">
        <v>147.97507788161994</v>
      </c>
      <c r="G116" s="140">
        <v>331.45716072545343</v>
      </c>
      <c r="H116" s="140">
        <v>394.73684210526312</v>
      </c>
      <c r="I116" s="140">
        <v>333.68644067796612</v>
      </c>
      <c r="J116" s="140">
        <v>274.55765710799267</v>
      </c>
      <c r="K116" s="140">
        <v>283.83816987926286</v>
      </c>
      <c r="L116" s="140">
        <v>120.71651090342679</v>
      </c>
      <c r="M116" s="140">
        <v>212.63289555972486</v>
      </c>
      <c r="N116" s="140">
        <v>217.39130434782609</v>
      </c>
      <c r="O116" s="140">
        <v>127.11864406779662</v>
      </c>
      <c r="P116" s="140">
        <v>146.4307504575961</v>
      </c>
      <c r="Q116" s="140">
        <v>159.92374496928616</v>
      </c>
      <c r="R116" s="140">
        <v>27.258566978193144</v>
      </c>
      <c r="S116" s="140">
        <v>106.31644777986244</v>
      </c>
      <c r="T116" s="140">
        <v>137.29977116704811</v>
      </c>
      <c r="U116" s="140">
        <v>100.63559322033898</v>
      </c>
      <c r="V116" s="140">
        <v>36.607687614399026</v>
      </c>
      <c r="W116" s="140">
        <v>77.314128362635046</v>
      </c>
      <c r="X116" s="140">
        <v>0</v>
      </c>
      <c r="Y116" s="140">
        <v>12.507817385866167</v>
      </c>
      <c r="Z116" s="140">
        <v>40.045766590389015</v>
      </c>
      <c r="AA116" s="140">
        <v>105.93220338983051</v>
      </c>
      <c r="AB116" s="140">
        <v>91.519219035997565</v>
      </c>
      <c r="AC116" s="140">
        <v>46.600296547341664</v>
      </c>
    </row>
    <row r="117" spans="1:29" s="36" customFormat="1" ht="12.75">
      <c r="A117" s="144">
        <v>6</v>
      </c>
      <c r="B117" s="144">
        <v>4</v>
      </c>
      <c r="C117" s="144">
        <v>3</v>
      </c>
      <c r="D117" s="128">
        <v>566008</v>
      </c>
      <c r="E117" s="56" t="s">
        <v>114</v>
      </c>
      <c r="F117" s="140">
        <v>113.11053984575835</v>
      </c>
      <c r="G117" s="140">
        <v>138.88888888888889</v>
      </c>
      <c r="H117" s="140">
        <v>173.19277108433735</v>
      </c>
      <c r="I117" s="140">
        <v>252.52525252525251</v>
      </c>
      <c r="J117" s="140">
        <v>194.90254872563719</v>
      </c>
      <c r="K117" s="140">
        <v>172.62306136210384</v>
      </c>
      <c r="L117" s="140">
        <v>66.838046272493571</v>
      </c>
      <c r="M117" s="140">
        <v>57.189542483660126</v>
      </c>
      <c r="N117" s="140">
        <v>82.831325301204828</v>
      </c>
      <c r="O117" s="140">
        <v>88.383838383838381</v>
      </c>
      <c r="P117" s="140">
        <v>74.96251874062969</v>
      </c>
      <c r="Q117" s="140">
        <v>74.173971679028995</v>
      </c>
      <c r="R117" s="140">
        <v>46.272493573264782</v>
      </c>
      <c r="S117" s="140">
        <v>65.359477124183002</v>
      </c>
      <c r="T117" s="140">
        <v>67.771084337349379</v>
      </c>
      <c r="U117" s="140">
        <v>69.444444444444443</v>
      </c>
      <c r="V117" s="140">
        <v>7.4962518740629687</v>
      </c>
      <c r="W117" s="140">
        <v>51.247471341874579</v>
      </c>
      <c r="X117" s="140">
        <v>0</v>
      </c>
      <c r="Y117" s="140">
        <v>16.33986928104575</v>
      </c>
      <c r="Z117" s="140">
        <v>22.590361445783131</v>
      </c>
      <c r="AA117" s="140">
        <v>94.696969696969703</v>
      </c>
      <c r="AB117" s="140">
        <v>112.44377811094454</v>
      </c>
      <c r="AC117" s="140">
        <v>47.201618341200273</v>
      </c>
    </row>
    <row r="118" spans="1:29" s="36" customFormat="1" ht="12.75">
      <c r="A118" s="144">
        <v>6</v>
      </c>
      <c r="B118" s="144">
        <v>4</v>
      </c>
      <c r="C118" s="144">
        <v>3</v>
      </c>
      <c r="D118" s="128">
        <v>370004</v>
      </c>
      <c r="E118" s="56" t="s">
        <v>71</v>
      </c>
      <c r="F118" s="140">
        <v>235.3896103896104</v>
      </c>
      <c r="G118" s="140">
        <v>340.53700065487891</v>
      </c>
      <c r="H118" s="140">
        <v>524.01746724890825</v>
      </c>
      <c r="I118" s="140">
        <v>408.40840840840838</v>
      </c>
      <c r="J118" s="140">
        <v>244.69820554649266</v>
      </c>
      <c r="K118" s="140">
        <v>344.13671184443132</v>
      </c>
      <c r="L118" s="140">
        <v>178.57142857142856</v>
      </c>
      <c r="M118" s="140">
        <v>229.20759659463002</v>
      </c>
      <c r="N118" s="140">
        <v>280.72364316905805</v>
      </c>
      <c r="O118" s="140">
        <v>192.19219219219218</v>
      </c>
      <c r="P118" s="140">
        <v>130.50570962479608</v>
      </c>
      <c r="Q118" s="140">
        <v>202.71066588096642</v>
      </c>
      <c r="R118" s="140">
        <v>56.81818181818182</v>
      </c>
      <c r="S118" s="140">
        <v>91.683038637852036</v>
      </c>
      <c r="T118" s="140">
        <v>137.24266999376172</v>
      </c>
      <c r="U118" s="140">
        <v>120.12012012012018</v>
      </c>
      <c r="V118" s="140">
        <v>24.469820554649278</v>
      </c>
      <c r="W118" s="140">
        <v>86.034177961107872</v>
      </c>
      <c r="X118" s="140">
        <v>0</v>
      </c>
      <c r="Y118" s="140">
        <v>19.646365422396855</v>
      </c>
      <c r="Z118" s="140">
        <v>106.05115408608859</v>
      </c>
      <c r="AA118" s="140">
        <v>96.09609609609609</v>
      </c>
      <c r="AB118" s="140">
        <v>89.722675367047302</v>
      </c>
      <c r="AC118" s="140">
        <v>55.3918680023571</v>
      </c>
    </row>
    <row r="119" spans="1:29" s="36" customFormat="1" ht="12.75">
      <c r="A119" s="144">
        <v>6</v>
      </c>
      <c r="B119" s="144">
        <v>4</v>
      </c>
      <c r="C119" s="144">
        <v>3</v>
      </c>
      <c r="D119" s="128">
        <v>562016</v>
      </c>
      <c r="E119" s="56" t="s">
        <v>108</v>
      </c>
      <c r="F119" s="140">
        <v>195.68489713998997</v>
      </c>
      <c r="G119" s="140">
        <v>413.35453100158981</v>
      </c>
      <c r="H119" s="140">
        <v>327.62472077438571</v>
      </c>
      <c r="I119" s="140">
        <v>408.43214756258232</v>
      </c>
      <c r="J119" s="140">
        <v>232.18574859887909</v>
      </c>
      <c r="K119" s="140">
        <v>307.02350224154327</v>
      </c>
      <c r="L119" s="140">
        <v>160.56196688409432</v>
      </c>
      <c r="M119" s="140">
        <v>246.42289348171701</v>
      </c>
      <c r="N119" s="140">
        <v>186.15040953090096</v>
      </c>
      <c r="O119" s="140">
        <v>217.39130434782609</v>
      </c>
      <c r="P119" s="140">
        <v>112.08967173738991</v>
      </c>
      <c r="Q119" s="140">
        <v>183.39899470180683</v>
      </c>
      <c r="R119" s="140">
        <v>35.122930255895632</v>
      </c>
      <c r="S119" s="140">
        <v>151.03338632750393</v>
      </c>
      <c r="T119" s="140">
        <v>111.69024571854055</v>
      </c>
      <c r="U119" s="140">
        <v>98.814229249011873</v>
      </c>
      <c r="V119" s="140">
        <v>48.038430744595679</v>
      </c>
      <c r="W119" s="140">
        <v>84.227686455644616</v>
      </c>
      <c r="X119" s="140">
        <v>0</v>
      </c>
      <c r="Y119" s="140">
        <v>15.898251192368841</v>
      </c>
      <c r="Z119" s="140">
        <v>29.784065524944154</v>
      </c>
      <c r="AA119" s="140">
        <v>92.226613965744406</v>
      </c>
      <c r="AB119" s="140">
        <v>72.057646116893523</v>
      </c>
      <c r="AC119" s="140">
        <v>39.396821084091833</v>
      </c>
    </row>
    <row r="120" spans="1:29" s="36" customFormat="1" ht="12.75">
      <c r="A120" s="144">
        <v>6</v>
      </c>
      <c r="B120" s="144">
        <v>4</v>
      </c>
      <c r="C120" s="144">
        <v>3</v>
      </c>
      <c r="D120" s="128">
        <v>382020</v>
      </c>
      <c r="E120" s="56" t="s">
        <v>86</v>
      </c>
      <c r="F120" s="140">
        <v>139.66480446927375</v>
      </c>
      <c r="G120" s="140">
        <v>341.92530247238295</v>
      </c>
      <c r="H120" s="140">
        <v>230.65094823167604</v>
      </c>
      <c r="I120" s="140">
        <v>315.63845050215207</v>
      </c>
      <c r="J120" s="140">
        <v>155.95757953836556</v>
      </c>
      <c r="K120" s="140">
        <v>231.50816522574448</v>
      </c>
      <c r="L120" s="140">
        <v>94.273743016759781</v>
      </c>
      <c r="M120" s="140">
        <v>226.19673855865332</v>
      </c>
      <c r="N120" s="140">
        <v>138.39056893900565</v>
      </c>
      <c r="O120" s="140">
        <v>148.25442372070779</v>
      </c>
      <c r="P120" s="140">
        <v>99.812850904553954</v>
      </c>
      <c r="Q120" s="140">
        <v>138.328530259366</v>
      </c>
      <c r="R120" s="140">
        <v>41.899441340782126</v>
      </c>
      <c r="S120" s="140">
        <v>89.426617569700156</v>
      </c>
      <c r="T120" s="140">
        <v>61.506919528446943</v>
      </c>
      <c r="U120" s="140">
        <v>76.518412242945971</v>
      </c>
      <c r="V120" s="140">
        <v>18.71490954460387</v>
      </c>
      <c r="W120" s="140">
        <v>57.636887608069159</v>
      </c>
      <c r="X120" s="140">
        <v>3.4916201117318435</v>
      </c>
      <c r="Y120" s="140">
        <v>26.301946344029457</v>
      </c>
      <c r="Z120" s="140">
        <v>30.753459764223475</v>
      </c>
      <c r="AA120" s="140">
        <v>90.86561453849832</v>
      </c>
      <c r="AB120" s="140">
        <v>37.429819089207733</v>
      </c>
      <c r="AC120" s="140">
        <v>35.54274735830932</v>
      </c>
    </row>
    <row r="121" spans="1:29" s="36" customFormat="1" ht="12.75">
      <c r="A121" s="144">
        <v>6</v>
      </c>
      <c r="B121" s="144">
        <v>4</v>
      </c>
      <c r="C121" s="144">
        <v>3</v>
      </c>
      <c r="D121" s="128">
        <v>954020</v>
      </c>
      <c r="E121" s="56" t="s">
        <v>141</v>
      </c>
      <c r="F121" s="140">
        <v>115.04424778761062</v>
      </c>
      <c r="G121" s="140">
        <v>174.92711370262396</v>
      </c>
      <c r="H121" s="140">
        <v>295.77464788732391</v>
      </c>
      <c r="I121" s="140">
        <v>247.21878862793571</v>
      </c>
      <c r="J121" s="140">
        <v>97.087378640776691</v>
      </c>
      <c r="K121" s="140">
        <v>182.14014672400708</v>
      </c>
      <c r="L121" s="140">
        <v>79.646017699115049</v>
      </c>
      <c r="M121" s="140">
        <v>58.309037900874635</v>
      </c>
      <c r="N121" s="140">
        <v>126.7605633802817</v>
      </c>
      <c r="O121" s="140">
        <v>111.24845488257108</v>
      </c>
      <c r="P121" s="140">
        <v>48.543689320388346</v>
      </c>
      <c r="Q121" s="140">
        <v>86.010624841892223</v>
      </c>
      <c r="R121" s="140">
        <v>35.398230088495573</v>
      </c>
      <c r="S121" s="140">
        <v>87.463556851311978</v>
      </c>
      <c r="T121" s="140">
        <v>126.7605633802817</v>
      </c>
      <c r="U121" s="140">
        <v>37.082818294190368</v>
      </c>
      <c r="V121" s="140">
        <v>32.362459546925571</v>
      </c>
      <c r="W121" s="140">
        <v>60.713382241335694</v>
      </c>
      <c r="X121" s="140">
        <v>0</v>
      </c>
      <c r="Y121" s="140">
        <v>29.154518950437318</v>
      </c>
      <c r="Z121" s="140">
        <v>42.25352112676056</v>
      </c>
      <c r="AA121" s="140">
        <v>98.887515451174281</v>
      </c>
      <c r="AB121" s="140">
        <v>16.181229773462785</v>
      </c>
      <c r="AC121" s="140">
        <v>35.416139640779157</v>
      </c>
    </row>
    <row r="122" spans="1:29" s="36" customFormat="1" ht="12.75">
      <c r="A122" s="144">
        <v>6</v>
      </c>
      <c r="B122" s="144">
        <v>4</v>
      </c>
      <c r="C122" s="144">
        <v>3</v>
      </c>
      <c r="D122" s="128">
        <v>162016</v>
      </c>
      <c r="E122" s="56" t="s">
        <v>42</v>
      </c>
      <c r="F122" s="140">
        <v>174.34620174346202</v>
      </c>
      <c r="G122" s="140">
        <v>137.41411617738913</v>
      </c>
      <c r="H122" s="140">
        <v>285.00619578686491</v>
      </c>
      <c r="I122" s="140">
        <v>330.47735618115053</v>
      </c>
      <c r="J122" s="140">
        <v>112.16566005176877</v>
      </c>
      <c r="K122" s="140">
        <v>210.28870143756683</v>
      </c>
      <c r="L122" s="140">
        <v>128.68410128684101</v>
      </c>
      <c r="M122" s="140">
        <v>106.18363522798251</v>
      </c>
      <c r="N122" s="140">
        <v>161.09045848822799</v>
      </c>
      <c r="O122" s="140">
        <v>201.95838433292533</v>
      </c>
      <c r="P122" s="140">
        <v>25.884383088869715</v>
      </c>
      <c r="Q122" s="140">
        <v>130.68789354877035</v>
      </c>
      <c r="R122" s="140">
        <v>29.057700290577007</v>
      </c>
      <c r="S122" s="140">
        <v>18.738288569643974</v>
      </c>
      <c r="T122" s="140">
        <v>30.978934324659232</v>
      </c>
      <c r="U122" s="140">
        <v>30.599755201958391</v>
      </c>
      <c r="V122" s="140">
        <v>0</v>
      </c>
      <c r="W122" s="140">
        <v>23.761435190685518</v>
      </c>
      <c r="X122" s="140">
        <v>16.604400166044002</v>
      </c>
      <c r="Y122" s="140">
        <v>12.492192379762647</v>
      </c>
      <c r="Z122" s="140">
        <v>92.936802973977706</v>
      </c>
      <c r="AA122" s="140">
        <v>97.919216646266818</v>
      </c>
      <c r="AB122" s="140">
        <v>86.281276962899057</v>
      </c>
      <c r="AC122" s="140">
        <v>55.839372698110971</v>
      </c>
    </row>
    <row r="123" spans="1:29" s="36" customFormat="1" ht="12.75">
      <c r="A123" s="144">
        <v>6</v>
      </c>
      <c r="B123" s="144">
        <v>4</v>
      </c>
      <c r="C123" s="144">
        <v>3</v>
      </c>
      <c r="D123" s="128">
        <v>154032</v>
      </c>
      <c r="E123" s="56" t="s">
        <v>28</v>
      </c>
      <c r="F123" s="140">
        <v>180.87855297157623</v>
      </c>
      <c r="G123" s="140">
        <v>265.32479414455628</v>
      </c>
      <c r="H123" s="140">
        <v>384.97652582159628</v>
      </c>
      <c r="I123" s="140">
        <v>269.6272799365583</v>
      </c>
      <c r="J123" s="140">
        <v>186.04651162790697</v>
      </c>
      <c r="K123" s="140">
        <v>253.99004633602198</v>
      </c>
      <c r="L123" s="140">
        <v>122.7390180878553</v>
      </c>
      <c r="M123" s="140">
        <v>155.5352241537054</v>
      </c>
      <c r="N123" s="140">
        <v>140.8450704225352</v>
      </c>
      <c r="O123" s="140">
        <v>134.81363996827915</v>
      </c>
      <c r="P123" s="140">
        <v>58.139534883720927</v>
      </c>
      <c r="Q123" s="140">
        <v>125.2788742062811</v>
      </c>
      <c r="R123" s="140">
        <v>38.759689922480618</v>
      </c>
      <c r="S123" s="140">
        <v>45.745654162854535</v>
      </c>
      <c r="T123" s="140">
        <v>178.40375586854464</v>
      </c>
      <c r="U123" s="140">
        <v>79.302141157811278</v>
      </c>
      <c r="V123" s="140">
        <v>69.767441860465127</v>
      </c>
      <c r="W123" s="140">
        <v>78.942852239574407</v>
      </c>
      <c r="X123" s="140">
        <v>19.379844961240309</v>
      </c>
      <c r="Y123" s="140">
        <v>64.043915827996344</v>
      </c>
      <c r="Z123" s="140">
        <v>65.727699530516432</v>
      </c>
      <c r="AA123" s="140">
        <v>55.511498810467884</v>
      </c>
      <c r="AB123" s="140">
        <v>58.139534883720927</v>
      </c>
      <c r="AC123" s="140">
        <v>49.768319890166467</v>
      </c>
    </row>
    <row r="124" spans="1:29" s="36" customFormat="1" ht="12.75">
      <c r="A124" s="144">
        <v>6</v>
      </c>
      <c r="B124" s="144">
        <v>4</v>
      </c>
      <c r="C124" s="144">
        <v>3</v>
      </c>
      <c r="D124" s="128">
        <v>382024</v>
      </c>
      <c r="E124" s="56" t="s">
        <v>87</v>
      </c>
      <c r="F124" s="140">
        <v>40.927694406548426</v>
      </c>
      <c r="G124" s="140">
        <v>99.403578528827012</v>
      </c>
      <c r="H124" s="140">
        <v>86.473131562693013</v>
      </c>
      <c r="I124" s="140">
        <v>92.290988056460378</v>
      </c>
      <c r="J124" s="140">
        <v>92.002830856334043</v>
      </c>
      <c r="K124" s="140">
        <v>79.235609415054768</v>
      </c>
      <c r="L124" s="140">
        <v>22.737608003638019</v>
      </c>
      <c r="M124" s="140">
        <v>33.134526176275678</v>
      </c>
      <c r="N124" s="140">
        <v>24.706609017912292</v>
      </c>
      <c r="O124" s="140">
        <v>27.144408251900106</v>
      </c>
      <c r="P124" s="140">
        <v>7.077140835102619</v>
      </c>
      <c r="Q124" s="140">
        <v>23.304591004427873</v>
      </c>
      <c r="R124" s="140">
        <v>13.642564802182811</v>
      </c>
      <c r="S124" s="140">
        <v>66.269052352551341</v>
      </c>
      <c r="T124" s="140">
        <v>43.236565781346506</v>
      </c>
      <c r="U124" s="140">
        <v>38.002171552660158</v>
      </c>
      <c r="V124" s="140">
        <v>0</v>
      </c>
      <c r="W124" s="140">
        <v>31.461197855977623</v>
      </c>
      <c r="X124" s="140">
        <v>4.5475216007276034</v>
      </c>
      <c r="Y124" s="140">
        <v>0</v>
      </c>
      <c r="Z124" s="140">
        <v>18.529956763434217</v>
      </c>
      <c r="AA124" s="140">
        <v>27.144408251900106</v>
      </c>
      <c r="AB124" s="140">
        <v>84.925690021231418</v>
      </c>
      <c r="AC124" s="140">
        <v>24.469820554649264</v>
      </c>
    </row>
    <row r="125" spans="1:29" s="36" customFormat="1" ht="12.75">
      <c r="A125" s="144">
        <v>6</v>
      </c>
      <c r="B125" s="144">
        <v>4</v>
      </c>
      <c r="C125" s="144">
        <v>3</v>
      </c>
      <c r="D125" s="128">
        <v>378016</v>
      </c>
      <c r="E125" s="56" t="s">
        <v>80</v>
      </c>
      <c r="F125" s="140">
        <v>115.41072640868975</v>
      </c>
      <c r="G125" s="140">
        <v>338.4279475982533</v>
      </c>
      <c r="H125" s="140">
        <v>301.20481927710841</v>
      </c>
      <c r="I125" s="140">
        <v>365.85365853658533</v>
      </c>
      <c r="J125" s="140">
        <v>243.61948955916472</v>
      </c>
      <c r="K125" s="140">
        <v>261.3531047265987</v>
      </c>
      <c r="L125" s="140">
        <v>95.044127630685665</v>
      </c>
      <c r="M125" s="140">
        <v>294.7598253275109</v>
      </c>
      <c r="N125" s="140">
        <v>200.80321285140562</v>
      </c>
      <c r="O125" s="140">
        <v>209.05923344947738</v>
      </c>
      <c r="P125" s="140">
        <v>116.0092807424594</v>
      </c>
      <c r="Q125" s="140">
        <v>176.08897126969416</v>
      </c>
      <c r="R125" s="140">
        <v>13.577732518669382</v>
      </c>
      <c r="S125" s="140">
        <v>10.917030567685591</v>
      </c>
      <c r="T125" s="140">
        <v>50.200803212851397</v>
      </c>
      <c r="U125" s="140">
        <v>34.843205574912893</v>
      </c>
      <c r="V125" s="140">
        <v>23.201856148491881</v>
      </c>
      <c r="W125" s="140">
        <v>25.949953660797036</v>
      </c>
      <c r="X125" s="140">
        <v>6.7888662593346911</v>
      </c>
      <c r="Y125" s="140">
        <v>32.751091703056765</v>
      </c>
      <c r="Z125" s="140">
        <v>50.200803212851405</v>
      </c>
      <c r="AA125" s="140">
        <v>121.95121951219512</v>
      </c>
      <c r="AB125" s="140">
        <v>104.40835266821345</v>
      </c>
      <c r="AC125" s="140">
        <v>59.314179796107503</v>
      </c>
    </row>
    <row r="126" spans="1:29" s="36" customFormat="1" ht="12.75">
      <c r="A126" s="144">
        <v>6</v>
      </c>
      <c r="B126" s="144">
        <v>4</v>
      </c>
      <c r="C126" s="144">
        <v>3</v>
      </c>
      <c r="D126" s="128">
        <v>382028</v>
      </c>
      <c r="E126" s="56" t="s">
        <v>88</v>
      </c>
      <c r="F126" s="140">
        <v>143.64640883977901</v>
      </c>
      <c r="G126" s="140">
        <v>132.34077750206782</v>
      </c>
      <c r="H126" s="140">
        <v>225.98870056497174</v>
      </c>
      <c r="I126" s="140">
        <v>352.22052067381321</v>
      </c>
      <c r="J126" s="140">
        <v>267.85714285714283</v>
      </c>
      <c r="K126" s="140">
        <v>217.5897748021911</v>
      </c>
      <c r="L126" s="140">
        <v>99.447513812154682</v>
      </c>
      <c r="M126" s="140">
        <v>57.899090157154674</v>
      </c>
      <c r="N126" s="140">
        <v>129.13640032284098</v>
      </c>
      <c r="O126" s="140">
        <v>160.79632465543645</v>
      </c>
      <c r="P126" s="140">
        <v>79.365079365079367</v>
      </c>
      <c r="Q126" s="140">
        <v>106.51247717589774</v>
      </c>
      <c r="R126" s="140">
        <v>27.624309392265193</v>
      </c>
      <c r="S126" s="140">
        <v>57.899090157154681</v>
      </c>
      <c r="T126" s="140">
        <v>64.568200161420492</v>
      </c>
      <c r="U126" s="140">
        <v>107.19754977029095</v>
      </c>
      <c r="V126" s="140">
        <v>79.365079365079367</v>
      </c>
      <c r="W126" s="140">
        <v>63.907486305538654</v>
      </c>
      <c r="X126" s="140">
        <v>16.574585635359117</v>
      </c>
      <c r="Y126" s="140">
        <v>16.542597187758478</v>
      </c>
      <c r="Z126" s="140">
        <v>32.284100080710246</v>
      </c>
      <c r="AA126" s="140">
        <v>84.226646248085757</v>
      </c>
      <c r="AB126" s="140">
        <v>109.12698412698413</v>
      </c>
      <c r="AC126" s="140">
        <v>47.169811320754718</v>
      </c>
    </row>
    <row r="127" spans="1:29" s="36" customFormat="1" ht="12.75">
      <c r="A127" s="144">
        <v>6</v>
      </c>
      <c r="B127" s="144">
        <v>4</v>
      </c>
      <c r="C127" s="144">
        <v>3</v>
      </c>
      <c r="D127" s="128">
        <v>382044</v>
      </c>
      <c r="E127" s="56" t="s">
        <v>90</v>
      </c>
      <c r="F127" s="140">
        <v>69.084628670120892</v>
      </c>
      <c r="G127" s="140">
        <v>179.64071856287424</v>
      </c>
      <c r="H127" s="140">
        <v>335.57046979865771</v>
      </c>
      <c r="I127" s="140">
        <v>314.6633102580239</v>
      </c>
      <c r="J127" s="140">
        <v>188.82175226586102</v>
      </c>
      <c r="K127" s="140">
        <v>204.32984675261494</v>
      </c>
      <c r="L127" s="140">
        <v>64.766839378238345</v>
      </c>
      <c r="M127" s="140">
        <v>139.72055888223554</v>
      </c>
      <c r="N127" s="140">
        <v>241.61073825503354</v>
      </c>
      <c r="O127" s="140">
        <v>213.97105097545628</v>
      </c>
      <c r="P127" s="140">
        <v>113.29305135951661</v>
      </c>
      <c r="Q127" s="140">
        <v>147.16613962539529</v>
      </c>
      <c r="R127" s="140">
        <v>4.3177892918825558</v>
      </c>
      <c r="S127" s="140">
        <v>13.306719893546241</v>
      </c>
      <c r="T127" s="140">
        <v>46.979865771812079</v>
      </c>
      <c r="U127" s="140">
        <v>37.759597230962868</v>
      </c>
      <c r="V127" s="140">
        <v>7.5528700906344408</v>
      </c>
      <c r="W127" s="140">
        <v>20.676234492824133</v>
      </c>
      <c r="X127" s="140">
        <v>0</v>
      </c>
      <c r="Y127" s="140">
        <v>26.613439787092481</v>
      </c>
      <c r="Z127" s="140">
        <v>46.979865771812079</v>
      </c>
      <c r="AA127" s="140">
        <v>62.932662051604787</v>
      </c>
      <c r="AB127" s="140">
        <v>67.975830815709969</v>
      </c>
      <c r="AC127" s="140">
        <v>36.487472634395523</v>
      </c>
    </row>
    <row r="128" spans="1:29" s="36" customFormat="1" ht="12.75">
      <c r="A128" s="144">
        <v>6</v>
      </c>
      <c r="B128" s="144">
        <v>4</v>
      </c>
      <c r="C128" s="144">
        <v>3</v>
      </c>
      <c r="D128" s="128">
        <v>570028</v>
      </c>
      <c r="E128" s="56" t="s">
        <v>120</v>
      </c>
      <c r="F128" s="140">
        <v>175.43859649122805</v>
      </c>
      <c r="G128" s="140">
        <v>635.89743589743591</v>
      </c>
      <c r="H128" s="140">
        <v>621.66962699822375</v>
      </c>
      <c r="I128" s="140">
        <v>432.34587670136114</v>
      </c>
      <c r="J128" s="140">
        <v>216.16541353383457</v>
      </c>
      <c r="K128" s="140">
        <v>396.43877036788172</v>
      </c>
      <c r="L128" s="140">
        <v>136.45224171539959</v>
      </c>
      <c r="M128" s="140">
        <v>492.30769230769232</v>
      </c>
      <c r="N128" s="140">
        <v>550.62166962699825</v>
      </c>
      <c r="O128" s="140">
        <v>296.23698959167331</v>
      </c>
      <c r="P128" s="140">
        <v>178.57142857142856</v>
      </c>
      <c r="Q128" s="140">
        <v>314.12733075760121</v>
      </c>
      <c r="R128" s="140">
        <v>32.488628979857047</v>
      </c>
      <c r="S128" s="140">
        <v>92.307692307692321</v>
      </c>
      <c r="T128" s="140">
        <v>35.523978685612782</v>
      </c>
      <c r="U128" s="140">
        <v>56.044835868694953</v>
      </c>
      <c r="V128" s="140">
        <v>9.3984962406015029</v>
      </c>
      <c r="W128" s="140">
        <v>43.675457752393747</v>
      </c>
      <c r="X128" s="140">
        <v>6.4977257959714096</v>
      </c>
      <c r="Y128" s="140">
        <v>51.282051282051285</v>
      </c>
      <c r="Z128" s="140">
        <v>35.523978685612789</v>
      </c>
      <c r="AA128" s="140">
        <v>80.064051240992782</v>
      </c>
      <c r="AB128" s="140">
        <v>28.195488721804509</v>
      </c>
      <c r="AC128" s="140">
        <v>38.635981857886783</v>
      </c>
    </row>
    <row r="129" spans="1:29" s="36" customFormat="1" ht="12.75">
      <c r="A129" s="144">
        <v>6</v>
      </c>
      <c r="B129" s="144">
        <v>4</v>
      </c>
      <c r="C129" s="144">
        <v>3</v>
      </c>
      <c r="D129" s="128">
        <v>378024</v>
      </c>
      <c r="E129" s="56" t="s">
        <v>81</v>
      </c>
      <c r="F129" s="140">
        <v>450.62955599734926</v>
      </c>
      <c r="G129" s="140">
        <v>716.41791044776119</v>
      </c>
      <c r="H129" s="140">
        <v>461.53846153846155</v>
      </c>
      <c r="I129" s="140">
        <v>411.07382550335575</v>
      </c>
      <c r="J129" s="140">
        <v>213.903743315508</v>
      </c>
      <c r="K129" s="140">
        <v>452.38514346065836</v>
      </c>
      <c r="L129" s="140">
        <v>364.47978793903246</v>
      </c>
      <c r="M129" s="140">
        <v>557.21393034825871</v>
      </c>
      <c r="N129" s="140">
        <v>346.15384615384619</v>
      </c>
      <c r="O129" s="140">
        <v>243.28859060402684</v>
      </c>
      <c r="P129" s="140">
        <v>42.780748663101605</v>
      </c>
      <c r="Q129" s="140">
        <v>316.84562577011093</v>
      </c>
      <c r="R129" s="140">
        <v>72.895957587806492</v>
      </c>
      <c r="S129" s="140">
        <v>139.30348258706468</v>
      </c>
      <c r="T129" s="140">
        <v>19.23076923076923</v>
      </c>
      <c r="U129" s="140">
        <v>58.724832214765122</v>
      </c>
      <c r="V129" s="140">
        <v>64.171122994652421</v>
      </c>
      <c r="W129" s="140">
        <v>70.410139060024648</v>
      </c>
      <c r="X129" s="140">
        <v>13.253810470510272</v>
      </c>
      <c r="Y129" s="140">
        <v>19.900497512437809</v>
      </c>
      <c r="Z129" s="140">
        <v>96.15384615384616</v>
      </c>
      <c r="AA129" s="140">
        <v>109.06040268456375</v>
      </c>
      <c r="AB129" s="140">
        <v>106.951871657754</v>
      </c>
      <c r="AC129" s="140">
        <v>65.129378630522794</v>
      </c>
    </row>
    <row r="130" spans="1:29" s="36" customFormat="1" ht="12.75">
      <c r="A130" s="144">
        <v>6</v>
      </c>
      <c r="B130" s="144">
        <v>4</v>
      </c>
      <c r="C130" s="144">
        <v>3</v>
      </c>
      <c r="D130" s="128">
        <v>962052</v>
      </c>
      <c r="E130" s="56" t="s">
        <v>154</v>
      </c>
      <c r="F130" s="140">
        <v>282.65851795263563</v>
      </c>
      <c r="G130" s="140">
        <v>364.46469248291572</v>
      </c>
      <c r="H130" s="140">
        <v>511.02204408817636</v>
      </c>
      <c r="I130" s="140">
        <v>780.14184397163126</v>
      </c>
      <c r="J130" s="140">
        <v>179.94858611825194</v>
      </c>
      <c r="K130" s="140">
        <v>426.26262626262621</v>
      </c>
      <c r="L130" s="140">
        <v>229.18258212375861</v>
      </c>
      <c r="M130" s="140">
        <v>170.84282460136674</v>
      </c>
      <c r="N130" s="140">
        <v>290.58116232464931</v>
      </c>
      <c r="O130" s="140">
        <v>182.370820668693</v>
      </c>
      <c r="P130" s="140">
        <v>128.53470437017995</v>
      </c>
      <c r="Q130" s="140">
        <v>206.06060606060606</v>
      </c>
      <c r="R130" s="140">
        <v>53.475935828876999</v>
      </c>
      <c r="S130" s="140">
        <v>113.89521640091117</v>
      </c>
      <c r="T130" s="140">
        <v>90.180360721442923</v>
      </c>
      <c r="U130" s="140">
        <v>111.44883485309016</v>
      </c>
      <c r="V130" s="140">
        <v>25.706940874036</v>
      </c>
      <c r="W130" s="140">
        <v>78.787878787878796</v>
      </c>
      <c r="X130" s="140">
        <v>0</v>
      </c>
      <c r="Y130" s="140">
        <v>79.726651480637827</v>
      </c>
      <c r="Z130" s="140">
        <v>130.26052104208415</v>
      </c>
      <c r="AA130" s="140">
        <v>486.322188449848</v>
      </c>
      <c r="AB130" s="140">
        <v>25.706940874035986</v>
      </c>
      <c r="AC130" s="140">
        <v>141.41414141414143</v>
      </c>
    </row>
    <row r="131" spans="1:29" s="36" customFormat="1" ht="12.75">
      <c r="A131" s="144">
        <v>6</v>
      </c>
      <c r="B131" s="144">
        <v>4</v>
      </c>
      <c r="C131" s="144">
        <v>3</v>
      </c>
      <c r="D131" s="128">
        <v>770032</v>
      </c>
      <c r="E131" s="56" t="s">
        <v>131</v>
      </c>
      <c r="F131" s="140">
        <v>282.92181069958849</v>
      </c>
      <c r="G131" s="140">
        <v>408.32049306625572</v>
      </c>
      <c r="H131" s="140">
        <v>400.54310930074678</v>
      </c>
      <c r="I131" s="140">
        <v>355.70469798657717</v>
      </c>
      <c r="J131" s="140">
        <v>146.80483592400691</v>
      </c>
      <c r="K131" s="140">
        <v>321.87966861333695</v>
      </c>
      <c r="L131" s="140">
        <v>226.3374485596708</v>
      </c>
      <c r="M131" s="140">
        <v>238.82896764252698</v>
      </c>
      <c r="N131" s="140">
        <v>203.66598778004075</v>
      </c>
      <c r="O131" s="140">
        <v>120.80536912751677</v>
      </c>
      <c r="P131" s="140">
        <v>94.991364421416236</v>
      </c>
      <c r="Q131" s="140">
        <v>181.99103626239304</v>
      </c>
      <c r="R131" s="140">
        <v>51.440329218106996</v>
      </c>
      <c r="S131" s="140">
        <v>130.97072419106317</v>
      </c>
      <c r="T131" s="140">
        <v>142.56619144602854</v>
      </c>
      <c r="U131" s="140">
        <v>100.67114093959732</v>
      </c>
      <c r="V131" s="140">
        <v>8.6355785837651116</v>
      </c>
      <c r="W131" s="140">
        <v>86.921091946217572</v>
      </c>
      <c r="X131" s="140">
        <v>5.1440329218106999</v>
      </c>
      <c r="Y131" s="140">
        <v>38.52080123266564</v>
      </c>
      <c r="Z131" s="140">
        <v>54.310930074677529</v>
      </c>
      <c r="AA131" s="140">
        <v>134.2281879194631</v>
      </c>
      <c r="AB131" s="140">
        <v>43.177892918825563</v>
      </c>
      <c r="AC131" s="140">
        <v>52.967540404726336</v>
      </c>
    </row>
    <row r="132" spans="1:29" s="36" customFormat="1" ht="12.75">
      <c r="A132" s="144">
        <v>6</v>
      </c>
      <c r="B132" s="144">
        <v>4</v>
      </c>
      <c r="C132" s="144">
        <v>3</v>
      </c>
      <c r="D132" s="128">
        <v>374036</v>
      </c>
      <c r="E132" s="56" t="s">
        <v>76</v>
      </c>
      <c r="F132" s="140">
        <v>308.37004405286342</v>
      </c>
      <c r="G132" s="140">
        <v>409.83606557377044</v>
      </c>
      <c r="H132" s="140">
        <v>459.92115637319313</v>
      </c>
      <c r="I132" s="140">
        <v>511.36363636363637</v>
      </c>
      <c r="J132" s="140">
        <v>102.79001468428781</v>
      </c>
      <c r="K132" s="140">
        <v>362.8550966817856</v>
      </c>
      <c r="L132" s="140">
        <v>229.07488986784142</v>
      </c>
      <c r="M132" s="140">
        <v>259.56284153005464</v>
      </c>
      <c r="N132" s="140">
        <v>302.23390275952693</v>
      </c>
      <c r="O132" s="140">
        <v>250</v>
      </c>
      <c r="P132" s="140">
        <v>0</v>
      </c>
      <c r="Q132" s="140">
        <v>214.84841250895201</v>
      </c>
      <c r="R132" s="140">
        <v>70.484581497797365</v>
      </c>
      <c r="S132" s="140">
        <v>136.61202185792348</v>
      </c>
      <c r="T132" s="140">
        <v>91.984231274638645</v>
      </c>
      <c r="U132" s="140">
        <v>102.27272727272727</v>
      </c>
      <c r="V132" s="140">
        <v>14.684287812041115</v>
      </c>
      <c r="W132" s="140">
        <v>83.552160420147999</v>
      </c>
      <c r="X132" s="140">
        <v>8.8105726872246706</v>
      </c>
      <c r="Y132" s="140">
        <v>13.66120218579235</v>
      </c>
      <c r="Z132" s="140">
        <v>65.703022339027598</v>
      </c>
      <c r="AA132" s="140">
        <v>159.09090909090907</v>
      </c>
      <c r="AB132" s="140">
        <v>88.105726872246706</v>
      </c>
      <c r="AC132" s="140">
        <v>64.454523752685603</v>
      </c>
    </row>
    <row r="133" spans="1:29" s="36" customFormat="1" ht="12.75">
      <c r="A133" s="144">
        <v>6</v>
      </c>
      <c r="B133" s="144">
        <v>4</v>
      </c>
      <c r="C133" s="144">
        <v>3</v>
      </c>
      <c r="D133" s="128">
        <v>754028</v>
      </c>
      <c r="E133" s="56" t="s">
        <v>269</v>
      </c>
      <c r="F133" s="140">
        <v>133.53681800839374</v>
      </c>
      <c r="G133" s="140">
        <v>239.76608187134502</v>
      </c>
      <c r="H133" s="140">
        <v>227.99575821845175</v>
      </c>
      <c r="I133" s="140">
        <v>318.07228915662648</v>
      </c>
      <c r="J133" s="140">
        <v>142.53135689851769</v>
      </c>
      <c r="K133" s="140">
        <v>209.03842325303603</v>
      </c>
      <c r="L133" s="140">
        <v>122.09080503624571</v>
      </c>
      <c r="M133" s="140">
        <v>175.43859649122805</v>
      </c>
      <c r="N133" s="140">
        <v>132.5556733828208</v>
      </c>
      <c r="O133" s="140">
        <v>134.93975903614458</v>
      </c>
      <c r="P133" s="140">
        <v>51.311288483466363</v>
      </c>
      <c r="Q133" s="140">
        <v>123.43221182560224</v>
      </c>
      <c r="R133" s="140">
        <v>11.446012972148035</v>
      </c>
      <c r="S133" s="140">
        <v>58.479532163742704</v>
      </c>
      <c r="T133" s="140">
        <v>53.022269353128323</v>
      </c>
      <c r="U133" s="140">
        <v>81.92771084337349</v>
      </c>
      <c r="V133" s="140">
        <v>34.207525655644247</v>
      </c>
      <c r="W133" s="140">
        <v>45.78936890304599</v>
      </c>
      <c r="X133" s="140">
        <v>0</v>
      </c>
      <c r="Y133" s="140">
        <v>5.8479532163742691</v>
      </c>
      <c r="Z133" s="140">
        <v>42.417815482502654</v>
      </c>
      <c r="AA133" s="140">
        <v>101.20481927710843</v>
      </c>
      <c r="AB133" s="140">
        <v>57.012542759407069</v>
      </c>
      <c r="AC133" s="140">
        <v>39.816842524387816</v>
      </c>
    </row>
    <row r="134" spans="1:29" s="36" customFormat="1" ht="12.75">
      <c r="A134" s="144">
        <v>6</v>
      </c>
      <c r="B134" s="144">
        <v>4</v>
      </c>
      <c r="C134" s="144">
        <v>3</v>
      </c>
      <c r="D134" s="128">
        <v>382048</v>
      </c>
      <c r="E134" s="56" t="s">
        <v>91</v>
      </c>
      <c r="F134" s="140">
        <v>48.375950241879757</v>
      </c>
      <c r="G134" s="140">
        <v>194.36345966958211</v>
      </c>
      <c r="H134" s="140">
        <v>238.80597014925374</v>
      </c>
      <c r="I134" s="140">
        <v>249.07749077490774</v>
      </c>
      <c r="J134" s="140">
        <v>198.74476987447699</v>
      </c>
      <c r="K134" s="140">
        <v>175.69280927368231</v>
      </c>
      <c r="L134" s="140">
        <v>27.643400138217</v>
      </c>
      <c r="M134" s="140">
        <v>126.33624878522838</v>
      </c>
      <c r="N134" s="140">
        <v>199.00497512437809</v>
      </c>
      <c r="O134" s="140">
        <v>156.82656826568265</v>
      </c>
      <c r="P134" s="140">
        <v>52.30125523012552</v>
      </c>
      <c r="Q134" s="140">
        <v>106.86469842419851</v>
      </c>
      <c r="R134" s="140">
        <v>20.732550103662749</v>
      </c>
      <c r="S134" s="140">
        <v>58.309037900874642</v>
      </c>
      <c r="T134" s="140">
        <v>29.850746268656717</v>
      </c>
      <c r="U134" s="140">
        <v>64.575645756457575</v>
      </c>
      <c r="V134" s="140">
        <v>10.460251046025105</v>
      </c>
      <c r="W134" s="140">
        <v>36.22532149972831</v>
      </c>
      <c r="X134" s="140">
        <v>0</v>
      </c>
      <c r="Y134" s="140">
        <v>9.7181729834791053</v>
      </c>
      <c r="Z134" s="140">
        <v>9.9502487562189046</v>
      </c>
      <c r="AA134" s="140">
        <v>27.675276752767527</v>
      </c>
      <c r="AB134" s="140">
        <v>135.98326359832637</v>
      </c>
      <c r="AC134" s="140">
        <v>32.602789349755483</v>
      </c>
    </row>
    <row r="135" spans="1:29" s="36" customFormat="1" ht="12.75">
      <c r="A135" s="144">
        <v>6</v>
      </c>
      <c r="B135" s="144">
        <v>4</v>
      </c>
      <c r="C135" s="144">
        <v>3</v>
      </c>
      <c r="D135" s="128">
        <v>170032</v>
      </c>
      <c r="E135" s="56" t="s">
        <v>51</v>
      </c>
      <c r="F135" s="140">
        <v>119.72274732199116</v>
      </c>
      <c r="G135" s="140">
        <v>387.67395626242546</v>
      </c>
      <c r="H135" s="140">
        <v>416.30529054640067</v>
      </c>
      <c r="I135" s="140">
        <v>272.87319422150887</v>
      </c>
      <c r="J135" s="140">
        <v>10.59322033898305</v>
      </c>
      <c r="K135" s="140">
        <v>237.53369272237197</v>
      </c>
      <c r="L135" s="140">
        <v>69.313169502205412</v>
      </c>
      <c r="M135" s="140">
        <v>188.86679920477135</v>
      </c>
      <c r="N135" s="140">
        <v>251.51777970511711</v>
      </c>
      <c r="O135" s="140">
        <v>160.51364365971105</v>
      </c>
      <c r="P135" s="140">
        <v>10.59322033898305</v>
      </c>
      <c r="Q135" s="140">
        <v>134.77088948787062</v>
      </c>
      <c r="R135" s="140">
        <v>50.40957781978576</v>
      </c>
      <c r="S135" s="140">
        <v>119.28429423459248</v>
      </c>
      <c r="T135" s="140">
        <v>112.74934952298352</v>
      </c>
      <c r="U135" s="140">
        <v>40.128410914927777</v>
      </c>
      <c r="V135" s="140">
        <v>0</v>
      </c>
      <c r="W135" s="140">
        <v>64.016172506738542</v>
      </c>
      <c r="X135" s="140">
        <v>0</v>
      </c>
      <c r="Y135" s="140">
        <v>79.522862823061615</v>
      </c>
      <c r="Z135" s="140">
        <v>52.038161318300084</v>
      </c>
      <c r="AA135" s="140">
        <v>72.231139646869991</v>
      </c>
      <c r="AB135" s="140">
        <v>0</v>
      </c>
      <c r="AC135" s="140">
        <v>38.746630727762799</v>
      </c>
    </row>
    <row r="136" spans="1:29" s="36" customFormat="1" ht="12.75">
      <c r="A136" s="144">
        <v>6</v>
      </c>
      <c r="B136" s="144">
        <v>4</v>
      </c>
      <c r="C136" s="144">
        <v>3</v>
      </c>
      <c r="D136" s="128">
        <v>378028</v>
      </c>
      <c r="E136" s="56" t="s">
        <v>82</v>
      </c>
      <c r="F136" s="140">
        <v>224.78736330498177</v>
      </c>
      <c r="G136" s="140">
        <v>252.47971145175833</v>
      </c>
      <c r="H136" s="140">
        <v>292.81277728482695</v>
      </c>
      <c r="I136" s="140">
        <v>313.02876480541454</v>
      </c>
      <c r="J136" s="140">
        <v>72.840790842872011</v>
      </c>
      <c r="K136" s="140">
        <v>235.68464730290458</v>
      </c>
      <c r="L136" s="140">
        <v>218.71202916160391</v>
      </c>
      <c r="M136" s="140">
        <v>207.39404869251575</v>
      </c>
      <c r="N136" s="140">
        <v>212.9547471162378</v>
      </c>
      <c r="O136" s="140">
        <v>160.74450084602367</v>
      </c>
      <c r="P136" s="140">
        <v>10.405827263267431</v>
      </c>
      <c r="Q136" s="140">
        <v>170.95435684647302</v>
      </c>
      <c r="R136" s="140">
        <v>0</v>
      </c>
      <c r="S136" s="140">
        <v>27.051397655545539</v>
      </c>
      <c r="T136" s="140">
        <v>44.365572315882872</v>
      </c>
      <c r="U136" s="140">
        <v>50.761421319796952</v>
      </c>
      <c r="V136" s="140">
        <v>0</v>
      </c>
      <c r="W136" s="140">
        <v>23.236514522821579</v>
      </c>
      <c r="X136" s="140">
        <v>6.0753341433778854</v>
      </c>
      <c r="Y136" s="140">
        <v>18.034265103697024</v>
      </c>
      <c r="Z136" s="140">
        <v>35.492457852706302</v>
      </c>
      <c r="AA136" s="140">
        <v>101.5228426395939</v>
      </c>
      <c r="AB136" s="140">
        <v>62.434963579604577</v>
      </c>
      <c r="AC136" s="140">
        <v>41.49377593360996</v>
      </c>
    </row>
    <row r="137" spans="1:29" s="36" customFormat="1" ht="12.75">
      <c r="A137" s="144">
        <v>6</v>
      </c>
      <c r="B137" s="144">
        <v>4</v>
      </c>
      <c r="C137" s="144">
        <v>3</v>
      </c>
      <c r="D137" s="128">
        <v>958040</v>
      </c>
      <c r="E137" s="56" t="s">
        <v>147</v>
      </c>
      <c r="F137" s="140">
        <v>132.12221304706853</v>
      </c>
      <c r="G137" s="140">
        <v>337.75633293124247</v>
      </c>
      <c r="H137" s="140">
        <v>303.64372469635629</v>
      </c>
      <c r="I137" s="140">
        <v>274.97708524289641</v>
      </c>
      <c r="J137" s="140">
        <v>149.25373134328359</v>
      </c>
      <c r="K137" s="140">
        <v>234.46893787575152</v>
      </c>
      <c r="L137" s="140">
        <v>99.091659785301403</v>
      </c>
      <c r="M137" s="140">
        <v>289.50542822677926</v>
      </c>
      <c r="N137" s="140">
        <v>212.5506072874494</v>
      </c>
      <c r="O137" s="140">
        <v>119.15673693858845</v>
      </c>
      <c r="P137" s="140">
        <v>45.924225028702644</v>
      </c>
      <c r="Q137" s="140">
        <v>148.29659318637275</v>
      </c>
      <c r="R137" s="140">
        <v>33.030553261767132</v>
      </c>
      <c r="S137" s="140">
        <v>36.188178528347407</v>
      </c>
      <c r="T137" s="140">
        <v>50.607287449392736</v>
      </c>
      <c r="U137" s="140">
        <v>73.327222731439051</v>
      </c>
      <c r="V137" s="140">
        <v>57.405281285878303</v>
      </c>
      <c r="W137" s="140">
        <v>50.100200400801612</v>
      </c>
      <c r="X137" s="140">
        <v>0</v>
      </c>
      <c r="Y137" s="140">
        <v>12.062726176115801</v>
      </c>
      <c r="Z137" s="140">
        <v>40.48582995951417</v>
      </c>
      <c r="AA137" s="140">
        <v>82.493125572868919</v>
      </c>
      <c r="AB137" s="140">
        <v>45.924225028702644</v>
      </c>
      <c r="AC137" s="140">
        <v>36.072144288577157</v>
      </c>
    </row>
    <row r="138" spans="1:29" s="36" customFormat="1" ht="12.75">
      <c r="A138" s="144">
        <v>6</v>
      </c>
      <c r="B138" s="144">
        <v>4</v>
      </c>
      <c r="C138" s="144">
        <v>3</v>
      </c>
      <c r="D138" s="128">
        <v>954028</v>
      </c>
      <c r="E138" s="56" t="s">
        <v>143</v>
      </c>
      <c r="F138" s="140">
        <v>128.97678417884782</v>
      </c>
      <c r="G138" s="140">
        <v>463.91752577319591</v>
      </c>
      <c r="H138" s="140">
        <v>444.72681067344348</v>
      </c>
      <c r="I138" s="140">
        <v>299.33481152993346</v>
      </c>
      <c r="J138" s="140">
        <v>134.04825737265415</v>
      </c>
      <c r="K138" s="140">
        <v>281.20713305898494</v>
      </c>
      <c r="L138" s="140">
        <v>85.984522785898534</v>
      </c>
      <c r="M138" s="140">
        <v>309.27835051546396</v>
      </c>
      <c r="N138" s="140">
        <v>304.9555273189327</v>
      </c>
      <c r="O138" s="140">
        <v>188.47006651884701</v>
      </c>
      <c r="P138" s="140">
        <v>107.23860589812332</v>
      </c>
      <c r="Q138" s="140">
        <v>189.75765889346138</v>
      </c>
      <c r="R138" s="140">
        <v>42.992261392949267</v>
      </c>
      <c r="S138" s="140">
        <v>141.7525773195876</v>
      </c>
      <c r="T138" s="140">
        <v>76.238881829733174</v>
      </c>
      <c r="U138" s="140">
        <v>77.605321507760536</v>
      </c>
      <c r="V138" s="140">
        <v>13.404825737265423</v>
      </c>
      <c r="W138" s="140">
        <v>68.587105624142652</v>
      </c>
      <c r="X138" s="140">
        <v>0</v>
      </c>
      <c r="Y138" s="140">
        <v>12.88659793814433</v>
      </c>
      <c r="Z138" s="140">
        <v>63.532401524777633</v>
      </c>
      <c r="AA138" s="140">
        <v>33.259423503325941</v>
      </c>
      <c r="AB138" s="140">
        <v>13.404825737265416</v>
      </c>
      <c r="AC138" s="140">
        <v>22.862368541380889</v>
      </c>
    </row>
    <row r="139" spans="1:29" s="36" customFormat="1" ht="12.75">
      <c r="A139" s="144">
        <v>6</v>
      </c>
      <c r="B139" s="144">
        <v>4</v>
      </c>
      <c r="C139" s="144">
        <v>3</v>
      </c>
      <c r="D139" s="128">
        <v>958044</v>
      </c>
      <c r="E139" s="56" t="s">
        <v>148</v>
      </c>
      <c r="F139" s="140">
        <v>0</v>
      </c>
      <c r="G139" s="140">
        <v>32.93084522502744</v>
      </c>
      <c r="H139" s="140">
        <v>92.764378478664185</v>
      </c>
      <c r="I139" s="140">
        <v>49.423393739703457</v>
      </c>
      <c r="J139" s="140">
        <v>108.57763300760045</v>
      </c>
      <c r="K139" s="140">
        <v>51.674982181040633</v>
      </c>
      <c r="L139" s="140">
        <v>0</v>
      </c>
      <c r="M139" s="140">
        <v>0</v>
      </c>
      <c r="N139" s="140">
        <v>0</v>
      </c>
      <c r="O139" s="140">
        <v>8.2372322899505761</v>
      </c>
      <c r="P139" s="140">
        <v>0</v>
      </c>
      <c r="Q139" s="140">
        <v>1.7818959372772631</v>
      </c>
      <c r="R139" s="140">
        <v>0</v>
      </c>
      <c r="S139" s="140">
        <v>32.93084522502744</v>
      </c>
      <c r="T139" s="140">
        <v>92.764378478664185</v>
      </c>
      <c r="U139" s="140">
        <v>24.711696869851728</v>
      </c>
      <c r="V139" s="140">
        <v>97.719869706840413</v>
      </c>
      <c r="W139" s="140">
        <v>44.547398431931576</v>
      </c>
      <c r="X139" s="140">
        <v>0</v>
      </c>
      <c r="Y139" s="140">
        <v>0</v>
      </c>
      <c r="Z139" s="140">
        <v>0</v>
      </c>
      <c r="AA139" s="140">
        <v>16.474464579901152</v>
      </c>
      <c r="AB139" s="140">
        <v>10.857763300760045</v>
      </c>
      <c r="AC139" s="140">
        <v>5.3456878118317892</v>
      </c>
    </row>
    <row r="140" spans="1:29" s="36" customFormat="1" ht="12.75">
      <c r="A140" s="144">
        <v>6</v>
      </c>
      <c r="B140" s="144">
        <v>4</v>
      </c>
      <c r="C140" s="144">
        <v>3</v>
      </c>
      <c r="D140" s="128">
        <v>754044</v>
      </c>
      <c r="E140" s="56" t="s">
        <v>220</v>
      </c>
      <c r="F140" s="140">
        <v>164.66117796073462</v>
      </c>
      <c r="G140" s="140">
        <v>232.32323232323233</v>
      </c>
      <c r="H140" s="140">
        <v>358.87487875848689</v>
      </c>
      <c r="I140" s="140">
        <v>341.11310592459608</v>
      </c>
      <c r="J140" s="140">
        <v>422.99349240780907</v>
      </c>
      <c r="K140" s="140">
        <v>289.21220723917673</v>
      </c>
      <c r="L140" s="140">
        <v>132.99556681443951</v>
      </c>
      <c r="M140" s="140">
        <v>191.91919191919192</v>
      </c>
      <c r="N140" s="140">
        <v>290.97963142580016</v>
      </c>
      <c r="O140" s="140">
        <v>224.41651705565531</v>
      </c>
      <c r="P140" s="140">
        <v>184.3817787418655</v>
      </c>
      <c r="Q140" s="140">
        <v>198.72249822569199</v>
      </c>
      <c r="R140" s="140">
        <v>31.665611146295124</v>
      </c>
      <c r="S140" s="140">
        <v>40.404040404040401</v>
      </c>
      <c r="T140" s="140">
        <v>29.097963142580035</v>
      </c>
      <c r="U140" s="140">
        <v>62.836624775583488</v>
      </c>
      <c r="V140" s="140">
        <v>75.921908893709329</v>
      </c>
      <c r="W140" s="140">
        <v>46.132008516678496</v>
      </c>
      <c r="X140" s="140">
        <v>0</v>
      </c>
      <c r="Y140" s="140">
        <v>0</v>
      </c>
      <c r="Z140" s="140">
        <v>38.797284190106694</v>
      </c>
      <c r="AA140" s="140">
        <v>53.85996409335727</v>
      </c>
      <c r="AB140" s="140">
        <v>162.68980477223425</v>
      </c>
      <c r="AC140" s="140">
        <v>44.357700496806245</v>
      </c>
    </row>
    <row r="141" spans="1:29" s="36" customFormat="1" ht="12.75">
      <c r="A141" s="144">
        <v>6</v>
      </c>
      <c r="B141" s="144">
        <v>4</v>
      </c>
      <c r="C141" s="144">
        <v>3</v>
      </c>
      <c r="D141" s="128">
        <v>974044</v>
      </c>
      <c r="E141" s="56" t="s">
        <v>159</v>
      </c>
      <c r="F141" s="140">
        <v>446.35865309318712</v>
      </c>
      <c r="G141" s="140">
        <v>457.43329097839893</v>
      </c>
      <c r="H141" s="140">
        <v>473.56828193832598</v>
      </c>
      <c r="I141" s="140">
        <v>513.87461459403903</v>
      </c>
      <c r="J141" s="140">
        <v>347.12950600801071</v>
      </c>
      <c r="K141" s="140">
        <v>451.64039198977423</v>
      </c>
      <c r="L141" s="140">
        <v>289.74158183241974</v>
      </c>
      <c r="M141" s="140">
        <v>266.83608640406607</v>
      </c>
      <c r="N141" s="140">
        <v>308.37004405286342</v>
      </c>
      <c r="O141" s="140">
        <v>318.60226104830423</v>
      </c>
      <c r="P141" s="140">
        <v>186.91588785046727</v>
      </c>
      <c r="Q141" s="140">
        <v>279.07967618236046</v>
      </c>
      <c r="R141" s="140">
        <v>117.46280344557557</v>
      </c>
      <c r="S141" s="140">
        <v>114.35832274459977</v>
      </c>
      <c r="T141" s="140">
        <v>77.092511013215884</v>
      </c>
      <c r="U141" s="140">
        <v>51.387461459403902</v>
      </c>
      <c r="V141" s="140">
        <v>40.053404539385859</v>
      </c>
      <c r="W141" s="140">
        <v>83.084789092458465</v>
      </c>
      <c r="X141" s="140">
        <v>39.154267815191858</v>
      </c>
      <c r="Y141" s="140">
        <v>76.238881829733174</v>
      </c>
      <c r="Z141" s="140">
        <v>88.105726872246706</v>
      </c>
      <c r="AA141" s="140">
        <v>143.88489208633095</v>
      </c>
      <c r="AB141" s="140">
        <v>120.16021361815754</v>
      </c>
      <c r="AC141" s="140">
        <v>89.475926714955264</v>
      </c>
    </row>
    <row r="142" spans="1:29" s="36" customFormat="1" ht="12.75">
      <c r="A142" s="144">
        <v>6</v>
      </c>
      <c r="B142" s="144">
        <v>4</v>
      </c>
      <c r="C142" s="144">
        <v>3</v>
      </c>
      <c r="D142" s="128">
        <v>378032</v>
      </c>
      <c r="E142" s="56" t="s">
        <v>83</v>
      </c>
      <c r="F142" s="140">
        <v>161.45833333333334</v>
      </c>
      <c r="G142" s="140">
        <v>290.35012809564472</v>
      </c>
      <c r="H142" s="140">
        <v>385.58256496227995</v>
      </c>
      <c r="I142" s="140">
        <v>437.07611152976637</v>
      </c>
      <c r="J142" s="140">
        <v>469.04315196998124</v>
      </c>
      <c r="K142" s="140">
        <v>327.99161299985025</v>
      </c>
      <c r="L142" s="140">
        <v>135.41666666666666</v>
      </c>
      <c r="M142" s="140">
        <v>239.11187019641329</v>
      </c>
      <c r="N142" s="140">
        <v>259.84911986588435</v>
      </c>
      <c r="O142" s="140">
        <v>218.53805576488318</v>
      </c>
      <c r="P142" s="140">
        <v>215.75984990619139</v>
      </c>
      <c r="Q142" s="140">
        <v>205.18196794967798</v>
      </c>
      <c r="R142" s="140">
        <v>26.041666666666664</v>
      </c>
      <c r="S142" s="140">
        <v>34.158838599487616</v>
      </c>
      <c r="T142" s="140">
        <v>75.440067057837382</v>
      </c>
      <c r="U142" s="140">
        <v>67.822155237377558</v>
      </c>
      <c r="V142" s="140">
        <v>121.95121951219511</v>
      </c>
      <c r="W142" s="140">
        <v>59.907143926913285</v>
      </c>
      <c r="X142" s="140">
        <v>0</v>
      </c>
      <c r="Y142" s="140">
        <v>17.079419299743808</v>
      </c>
      <c r="Z142" s="140">
        <v>50.293378038558259</v>
      </c>
      <c r="AA142" s="140">
        <v>150.71590052750565</v>
      </c>
      <c r="AB142" s="140">
        <v>131.33208255159477</v>
      </c>
      <c r="AC142" s="140">
        <v>62.902501123258951</v>
      </c>
    </row>
    <row r="143" spans="1:29" s="36" customFormat="1" ht="12.75">
      <c r="A143" s="144">
        <v>6</v>
      </c>
      <c r="B143" s="144">
        <v>4</v>
      </c>
      <c r="C143" s="144">
        <v>3</v>
      </c>
      <c r="D143" s="128">
        <v>954032</v>
      </c>
      <c r="E143" s="56" t="s">
        <v>144</v>
      </c>
      <c r="F143" s="140">
        <v>396.25360230547551</v>
      </c>
      <c r="G143" s="140">
        <v>483.14606741573033</v>
      </c>
      <c r="H143" s="140">
        <v>486.54244306418218</v>
      </c>
      <c r="I143" s="140">
        <v>465.77946768060838</v>
      </c>
      <c r="J143" s="140">
        <v>362.9976580796253</v>
      </c>
      <c r="K143" s="140">
        <v>436.89320388349518</v>
      </c>
      <c r="L143" s="140">
        <v>280.97982708933716</v>
      </c>
      <c r="M143" s="140">
        <v>303.37078651685391</v>
      </c>
      <c r="N143" s="140">
        <v>300.2070393374741</v>
      </c>
      <c r="O143" s="140">
        <v>304.18250950570342</v>
      </c>
      <c r="P143" s="140">
        <v>222.48243559718969</v>
      </c>
      <c r="Q143" s="140">
        <v>283.49514563106794</v>
      </c>
      <c r="R143" s="140">
        <v>64.841498559077806</v>
      </c>
      <c r="S143" s="140">
        <v>168.53932584269663</v>
      </c>
      <c r="T143" s="140">
        <v>113.87163561076601</v>
      </c>
      <c r="U143" s="140">
        <v>57.034220532319395</v>
      </c>
      <c r="V143" s="140">
        <v>11.709601873536297</v>
      </c>
      <c r="W143" s="140">
        <v>81.553398058252426</v>
      </c>
      <c r="X143" s="140">
        <v>50.43227665706052</v>
      </c>
      <c r="Y143" s="140">
        <v>11.235955056179776</v>
      </c>
      <c r="Z143" s="140">
        <v>72.463768115942031</v>
      </c>
      <c r="AA143" s="140">
        <v>104.56273764258555</v>
      </c>
      <c r="AB143" s="140">
        <v>128.80562060889929</v>
      </c>
      <c r="AC143" s="140">
        <v>71.844660194174764</v>
      </c>
    </row>
    <row r="144" spans="1:29" s="36" customFormat="1" ht="12.75">
      <c r="A144" s="144">
        <v>6</v>
      </c>
      <c r="B144" s="144">
        <v>4</v>
      </c>
      <c r="C144" s="144">
        <v>3</v>
      </c>
      <c r="D144" s="128">
        <v>374048</v>
      </c>
      <c r="E144" s="56" t="s">
        <v>77</v>
      </c>
      <c r="F144" s="140">
        <v>127.43628185907046</v>
      </c>
      <c r="G144" s="140">
        <v>326.08695652173913</v>
      </c>
      <c r="H144" s="140">
        <v>172.22820236813777</v>
      </c>
      <c r="I144" s="140">
        <v>193.54838709677421</v>
      </c>
      <c r="J144" s="140">
        <v>150.18773466833542</v>
      </c>
      <c r="K144" s="140">
        <v>186.93467336683415</v>
      </c>
      <c r="L144" s="140">
        <v>74.96251874062969</v>
      </c>
      <c r="M144" s="140">
        <v>96.618357487922694</v>
      </c>
      <c r="N144" s="140">
        <v>53.821313240043061</v>
      </c>
      <c r="O144" s="140">
        <v>73.73271889400921</v>
      </c>
      <c r="P144" s="140">
        <v>12.515644555694619</v>
      </c>
      <c r="Q144" s="140">
        <v>64.321608040200999</v>
      </c>
      <c r="R144" s="140">
        <v>37.481259370314845</v>
      </c>
      <c r="S144" s="140">
        <v>169.08212560386471</v>
      </c>
      <c r="T144" s="140">
        <v>86.114101184068915</v>
      </c>
      <c r="U144" s="140">
        <v>73.732718894009238</v>
      </c>
      <c r="V144" s="140">
        <v>0</v>
      </c>
      <c r="W144" s="140">
        <v>70.35175879396985</v>
      </c>
      <c r="X144" s="140">
        <v>14.992503748125937</v>
      </c>
      <c r="Y144" s="140">
        <v>60.386473429951693</v>
      </c>
      <c r="Z144" s="140">
        <v>32.292787944025832</v>
      </c>
      <c r="AA144" s="140">
        <v>46.082949308755758</v>
      </c>
      <c r="AB144" s="140">
        <v>137.6720901126408</v>
      </c>
      <c r="AC144" s="140">
        <v>52.261306532663312</v>
      </c>
    </row>
    <row r="145" spans="1:29" s="36" customFormat="1" ht="12.75">
      <c r="A145" s="144">
        <v>6</v>
      </c>
      <c r="B145" s="144">
        <v>4</v>
      </c>
      <c r="C145" s="144">
        <v>3</v>
      </c>
      <c r="D145" s="128">
        <v>374052</v>
      </c>
      <c r="E145" s="56" t="s">
        <v>78</v>
      </c>
      <c r="F145" s="140">
        <v>89.206066012488847</v>
      </c>
      <c r="G145" s="140">
        <v>236.61270236612702</v>
      </c>
      <c r="H145" s="140">
        <v>128.50467289719626</v>
      </c>
      <c r="I145" s="140">
        <v>214.44695259593681</v>
      </c>
      <c r="J145" s="140">
        <v>136.61202185792348</v>
      </c>
      <c r="K145" s="140">
        <v>156.88949522510234</v>
      </c>
      <c r="L145" s="140">
        <v>62.444246208742193</v>
      </c>
      <c r="M145" s="140">
        <v>124.53300124533001</v>
      </c>
      <c r="N145" s="140">
        <v>93.457943925233636</v>
      </c>
      <c r="O145" s="140">
        <v>101.58013544018058</v>
      </c>
      <c r="P145" s="140">
        <v>95.62841530054645</v>
      </c>
      <c r="Q145" s="140">
        <v>93.224192814915867</v>
      </c>
      <c r="R145" s="140">
        <v>26.761819803746654</v>
      </c>
      <c r="S145" s="140">
        <v>62.266500622665006</v>
      </c>
      <c r="T145" s="140">
        <v>23.364485981308409</v>
      </c>
      <c r="U145" s="140">
        <v>33.860045146726868</v>
      </c>
      <c r="V145" s="140">
        <v>0</v>
      </c>
      <c r="W145" s="140">
        <v>29.558890404729425</v>
      </c>
      <c r="X145" s="140">
        <v>0</v>
      </c>
      <c r="Y145" s="140">
        <v>49.813200498132005</v>
      </c>
      <c r="Z145" s="140">
        <v>11.682242990654204</v>
      </c>
      <c r="AA145" s="140">
        <v>79.006772009029348</v>
      </c>
      <c r="AB145" s="140">
        <v>40.983606557377051</v>
      </c>
      <c r="AC145" s="140">
        <v>34.106412005457024</v>
      </c>
    </row>
    <row r="146" spans="1:29" s="36" customFormat="1" ht="12.75">
      <c r="A146" s="145"/>
      <c r="B146" s="145"/>
      <c r="C146" s="145"/>
      <c r="D146" s="146"/>
      <c r="E146" s="135" t="s">
        <v>213</v>
      </c>
      <c r="F146" s="272">
        <v>170.89052612271101</v>
      </c>
      <c r="G146" s="272">
        <v>298.31357173225001</v>
      </c>
      <c r="H146" s="272">
        <v>323.93241984834378</v>
      </c>
      <c r="I146" s="272">
        <v>328.95268904164982</v>
      </c>
      <c r="J146" s="272">
        <v>183.47459777698828</v>
      </c>
      <c r="K146" s="272">
        <v>256.15567911040512</v>
      </c>
      <c r="L146" s="272">
        <v>129.62000550273606</v>
      </c>
      <c r="M146" s="272">
        <v>196.0413812650574</v>
      </c>
      <c r="N146" s="272">
        <v>201.09972950201765</v>
      </c>
      <c r="O146" s="272">
        <v>167.61019005256773</v>
      </c>
      <c r="P146" s="272">
        <v>89.83403542607725</v>
      </c>
      <c r="Q146" s="272">
        <v>155.87768069896742</v>
      </c>
      <c r="R146" s="272">
        <v>35.309223197089665</v>
      </c>
      <c r="S146" s="272">
        <v>76.999385894468318</v>
      </c>
      <c r="T146" s="272">
        <v>73.61092634472972</v>
      </c>
      <c r="U146" s="272">
        <v>64.092195713708051</v>
      </c>
      <c r="V146" s="272">
        <v>26.645688473836472</v>
      </c>
      <c r="W146" s="272">
        <v>54.234511517077046</v>
      </c>
      <c r="X146" s="272">
        <v>5.9612974228852682</v>
      </c>
      <c r="Y146" s="272">
        <v>25.272804572724269</v>
      </c>
      <c r="Z146" s="272">
        <v>49.221764001596384</v>
      </c>
      <c r="AA146" s="272">
        <v>97.250303275374037</v>
      </c>
      <c r="AB146" s="272">
        <v>66.994873877074554</v>
      </c>
      <c r="AC146" s="272">
        <v>46.043486894360605</v>
      </c>
    </row>
    <row r="147" spans="1:29" s="36" customFormat="1" ht="12.75">
      <c r="A147" s="144">
        <v>7</v>
      </c>
      <c r="B147" s="144">
        <v>1</v>
      </c>
      <c r="C147" s="144">
        <v>4</v>
      </c>
      <c r="D147" s="128">
        <v>362008</v>
      </c>
      <c r="E147" s="56" t="s">
        <v>63</v>
      </c>
      <c r="F147" s="140">
        <v>180.1351013259945</v>
      </c>
      <c r="G147" s="140">
        <v>301.40379851362508</v>
      </c>
      <c r="H147" s="140">
        <v>316.30170316301707</v>
      </c>
      <c r="I147" s="140">
        <v>207.25388601036269</v>
      </c>
      <c r="J147" s="140">
        <v>95.648015303682456</v>
      </c>
      <c r="K147" s="140">
        <v>218.76158694846126</v>
      </c>
      <c r="L147" s="140">
        <v>120.09006755066301</v>
      </c>
      <c r="M147" s="140">
        <v>152.76630883567302</v>
      </c>
      <c r="N147" s="140">
        <v>174.37145174371452</v>
      </c>
      <c r="O147" s="140">
        <v>83.69868473495417</v>
      </c>
      <c r="P147" s="140">
        <v>28.694404591104735</v>
      </c>
      <c r="Q147" s="140">
        <v>114.94252873563218</v>
      </c>
      <c r="R147" s="140">
        <v>47.535651738804106</v>
      </c>
      <c r="S147" s="140">
        <v>70.18992568125519</v>
      </c>
      <c r="T147" s="140">
        <v>72.992700729927051</v>
      </c>
      <c r="U147" s="140">
        <v>39.856516540454379</v>
      </c>
      <c r="V147" s="140">
        <v>19.129603060736489</v>
      </c>
      <c r="W147" s="140">
        <v>50.426399703374123</v>
      </c>
      <c r="X147" s="140">
        <v>12.509382036527395</v>
      </c>
      <c r="Y147" s="140">
        <v>78.447563996696942</v>
      </c>
      <c r="Z147" s="140">
        <v>68.937550689375513</v>
      </c>
      <c r="AA147" s="140">
        <v>83.69868473495417</v>
      </c>
      <c r="AB147" s="140">
        <v>47.824007651841228</v>
      </c>
      <c r="AC147" s="140">
        <v>53.392658509454947</v>
      </c>
    </row>
    <row r="148" spans="1:29" s="36" customFormat="1" ht="12.75">
      <c r="A148" s="144">
        <v>7</v>
      </c>
      <c r="B148" s="144">
        <v>1</v>
      </c>
      <c r="C148" s="144">
        <v>4</v>
      </c>
      <c r="D148" s="128">
        <v>562004</v>
      </c>
      <c r="E148" s="56" t="s">
        <v>104</v>
      </c>
      <c r="F148" s="140">
        <v>318.3868400106129</v>
      </c>
      <c r="G148" s="140">
        <v>665.8291457286432</v>
      </c>
      <c r="H148" s="140">
        <v>703.65902694008832</v>
      </c>
      <c r="I148" s="140">
        <v>753.57142857142856</v>
      </c>
      <c r="J148" s="140">
        <v>370.2031602708804</v>
      </c>
      <c r="K148" s="140">
        <v>546.89215901603336</v>
      </c>
      <c r="L148" s="140">
        <v>230.83045900769434</v>
      </c>
      <c r="M148" s="140">
        <v>477.3869346733668</v>
      </c>
      <c r="N148" s="140">
        <v>458.38359469240044</v>
      </c>
      <c r="O148" s="140">
        <v>410.71428571428572</v>
      </c>
      <c r="P148" s="140">
        <v>207.67494356659139</v>
      </c>
      <c r="Q148" s="140">
        <v>348.48817629401861</v>
      </c>
      <c r="R148" s="140">
        <v>76.943486335898115</v>
      </c>
      <c r="S148" s="140">
        <v>129.81574539363487</v>
      </c>
      <c r="T148" s="140">
        <v>140.73180538801762</v>
      </c>
      <c r="U148" s="140">
        <v>110.71428571428571</v>
      </c>
      <c r="V148" s="140">
        <v>63.205417607223495</v>
      </c>
      <c r="W148" s="140">
        <v>102.49652243941725</v>
      </c>
      <c r="X148" s="140">
        <v>10.612894667020429</v>
      </c>
      <c r="Y148" s="140">
        <v>58.626465661641539</v>
      </c>
      <c r="Z148" s="140">
        <v>104.54362685967028</v>
      </c>
      <c r="AA148" s="140">
        <v>232.14285714285714</v>
      </c>
      <c r="AB148" s="140">
        <v>99.32279909706547</v>
      </c>
      <c r="AC148" s="140">
        <v>95.907460282597569</v>
      </c>
    </row>
    <row r="149" spans="1:29" s="36" customFormat="1" ht="12.75">
      <c r="A149" s="144">
        <v>7</v>
      </c>
      <c r="B149" s="144">
        <v>1</v>
      </c>
      <c r="C149" s="144">
        <v>4</v>
      </c>
      <c r="D149" s="128">
        <v>358008</v>
      </c>
      <c r="E149" s="56" t="s">
        <v>62</v>
      </c>
      <c r="F149" s="140">
        <v>200.22883295194509</v>
      </c>
      <c r="G149" s="140">
        <v>245.48950014788525</v>
      </c>
      <c r="H149" s="140">
        <v>292.15358931552589</v>
      </c>
      <c r="I149" s="140">
        <v>306.73181324647123</v>
      </c>
      <c r="J149" s="140">
        <v>37.926675094816687</v>
      </c>
      <c r="K149" s="140">
        <v>219.22693659201764</v>
      </c>
      <c r="L149" s="140">
        <v>127.76506483600306</v>
      </c>
      <c r="M149" s="140">
        <v>103.51966873706004</v>
      </c>
      <c r="N149" s="140">
        <v>125.20868113522538</v>
      </c>
      <c r="O149" s="140">
        <v>92.290988056460378</v>
      </c>
      <c r="P149" s="140">
        <v>25.284450063211128</v>
      </c>
      <c r="Q149" s="140">
        <v>99.124141186342897</v>
      </c>
      <c r="R149" s="140">
        <v>68.649885583524025</v>
      </c>
      <c r="S149" s="140">
        <v>85.773439810706876</v>
      </c>
      <c r="T149" s="140">
        <v>89.037284362826952</v>
      </c>
      <c r="U149" s="140">
        <v>67.861020629750286</v>
      </c>
      <c r="V149" s="140">
        <v>0</v>
      </c>
      <c r="W149" s="140">
        <v>63.984895368962086</v>
      </c>
      <c r="X149" s="140">
        <v>3.8138825324180017</v>
      </c>
      <c r="Y149" s="140">
        <v>56.196391600118311</v>
      </c>
      <c r="Z149" s="140">
        <v>77.907623817473564</v>
      </c>
      <c r="AA149" s="140">
        <v>146.57980456026058</v>
      </c>
      <c r="AB149" s="140">
        <v>12.642225031605564</v>
      </c>
      <c r="AC149" s="140">
        <v>56.117900036712648</v>
      </c>
    </row>
    <row r="150" spans="1:29" s="36" customFormat="1" ht="12.75">
      <c r="A150" s="144">
        <v>7</v>
      </c>
      <c r="B150" s="144">
        <v>1</v>
      </c>
      <c r="C150" s="144">
        <v>4</v>
      </c>
      <c r="D150" s="128">
        <v>334012</v>
      </c>
      <c r="E150" s="56" t="s">
        <v>58</v>
      </c>
      <c r="F150" s="140">
        <v>152.29972586049345</v>
      </c>
      <c r="G150" s="140">
        <v>430.21510755377699</v>
      </c>
      <c r="H150" s="140">
        <v>456.51129264776546</v>
      </c>
      <c r="I150" s="140">
        <v>495.41284403669727</v>
      </c>
      <c r="J150" s="140">
        <v>284.06102051551824</v>
      </c>
      <c r="K150" s="140">
        <v>343.41139461726669</v>
      </c>
      <c r="L150" s="140">
        <v>57.873895826987507</v>
      </c>
      <c r="M150" s="140">
        <v>185.09254627313655</v>
      </c>
      <c r="N150" s="140">
        <v>206.63142719846226</v>
      </c>
      <c r="O150" s="140">
        <v>206.42201834862385</v>
      </c>
      <c r="P150" s="140">
        <v>136.77012098895318</v>
      </c>
      <c r="Q150" s="140">
        <v>148.54945823138763</v>
      </c>
      <c r="R150" s="140">
        <v>91.379835516296069</v>
      </c>
      <c r="S150" s="140">
        <v>190.09504752376196</v>
      </c>
      <c r="T150" s="140">
        <v>177.79913503123495</v>
      </c>
      <c r="U150" s="140">
        <v>142.20183486238531</v>
      </c>
      <c r="V150" s="140">
        <v>47.343503419253082</v>
      </c>
      <c r="W150" s="140">
        <v>126.70394966794827</v>
      </c>
      <c r="X150" s="140">
        <v>3.045994517209869</v>
      </c>
      <c r="Y150" s="140">
        <v>55.027513756878442</v>
      </c>
      <c r="Z150" s="140">
        <v>72.080730418068228</v>
      </c>
      <c r="AA150" s="140">
        <v>146.78899082568807</v>
      </c>
      <c r="AB150" s="140">
        <v>99.947396107311931</v>
      </c>
      <c r="AC150" s="140">
        <v>68.157986717930797</v>
      </c>
    </row>
    <row r="151" spans="1:29" s="36" customFormat="1" ht="12.75">
      <c r="A151" s="144">
        <v>7</v>
      </c>
      <c r="B151" s="144">
        <v>1</v>
      </c>
      <c r="C151" s="144">
        <v>4</v>
      </c>
      <c r="D151" s="128">
        <v>562014</v>
      </c>
      <c r="E151" s="56" t="s">
        <v>107</v>
      </c>
      <c r="F151" s="140">
        <v>310.88082901554401</v>
      </c>
      <c r="G151" s="140">
        <v>627.93821356615183</v>
      </c>
      <c r="H151" s="140">
        <v>617.24363161332451</v>
      </c>
      <c r="I151" s="140">
        <v>620.68965517241384</v>
      </c>
      <c r="J151" s="140">
        <v>582.44785517512787</v>
      </c>
      <c r="K151" s="140">
        <v>530.53670573719921</v>
      </c>
      <c r="L151" s="140">
        <v>195.99008785762561</v>
      </c>
      <c r="M151" s="140">
        <v>362.65950302216248</v>
      </c>
      <c r="N151" s="140">
        <v>297.19137818419335</v>
      </c>
      <c r="O151" s="140">
        <v>285.26645768025077</v>
      </c>
      <c r="P151" s="140">
        <v>220.38567493112947</v>
      </c>
      <c r="Q151" s="140">
        <v>267.11906230721775</v>
      </c>
      <c r="R151" s="140">
        <v>110.38522189682361</v>
      </c>
      <c r="S151" s="140">
        <v>194.76158495634661</v>
      </c>
      <c r="T151" s="140">
        <v>179.6211626387981</v>
      </c>
      <c r="U151" s="140">
        <v>141.0658307210031</v>
      </c>
      <c r="V151" s="140">
        <v>165.28925619834703</v>
      </c>
      <c r="W151" s="140">
        <v>153.60888340530536</v>
      </c>
      <c r="X151" s="140">
        <v>4.5055192610948414</v>
      </c>
      <c r="Y151" s="140">
        <v>70.517125587642724</v>
      </c>
      <c r="Z151" s="140">
        <v>140.43109079033312</v>
      </c>
      <c r="AA151" s="140">
        <v>194.35736677115986</v>
      </c>
      <c r="AB151" s="140">
        <v>196.77292404565131</v>
      </c>
      <c r="AC151" s="140">
        <v>109.80876002467613</v>
      </c>
    </row>
    <row r="152" spans="1:29" s="36" customFormat="1" ht="12.75">
      <c r="A152" s="144">
        <v>7</v>
      </c>
      <c r="B152" s="144">
        <v>1</v>
      </c>
      <c r="C152" s="144">
        <v>4</v>
      </c>
      <c r="D152" s="128">
        <v>562020</v>
      </c>
      <c r="E152" s="56" t="s">
        <v>109</v>
      </c>
      <c r="F152" s="140">
        <v>180.81073199183436</v>
      </c>
      <c r="G152" s="140">
        <v>385.91413410516168</v>
      </c>
      <c r="H152" s="140">
        <v>365.57149467838968</v>
      </c>
      <c r="I152" s="140">
        <v>336.73017279574657</v>
      </c>
      <c r="J152" s="140">
        <v>62.11180124223602</v>
      </c>
      <c r="K152" s="140">
        <v>260.71549105636177</v>
      </c>
      <c r="L152" s="140">
        <v>128.31729367162438</v>
      </c>
      <c r="M152" s="140">
        <v>221.90062711046792</v>
      </c>
      <c r="N152" s="140">
        <v>189.72697825080979</v>
      </c>
      <c r="O152" s="140">
        <v>155.07310589277802</v>
      </c>
      <c r="P152" s="140">
        <v>36.231884057971016</v>
      </c>
      <c r="Q152" s="140">
        <v>145.96692541343234</v>
      </c>
      <c r="R152" s="140">
        <v>37.911927675707204</v>
      </c>
      <c r="S152" s="140">
        <v>110.95031355523405</v>
      </c>
      <c r="T152" s="140">
        <v>115.68718186024988</v>
      </c>
      <c r="U152" s="140">
        <v>70.890562693841403</v>
      </c>
      <c r="V152" s="140">
        <v>10.35196687370601</v>
      </c>
      <c r="W152" s="140">
        <v>66.655416807289924</v>
      </c>
      <c r="X152" s="140">
        <v>14.581510644502771</v>
      </c>
      <c r="Y152" s="140">
        <v>53.063193439459717</v>
      </c>
      <c r="Z152" s="140">
        <v>60.15733456732994</v>
      </c>
      <c r="AA152" s="140">
        <v>110.76650420912716</v>
      </c>
      <c r="AB152" s="140">
        <v>15.527950310559005</v>
      </c>
      <c r="AC152" s="140">
        <v>48.09314883563956</v>
      </c>
    </row>
    <row r="153" spans="1:29" s="36" customFormat="1" ht="12.75">
      <c r="A153" s="144">
        <v>7</v>
      </c>
      <c r="B153" s="144">
        <v>1</v>
      </c>
      <c r="C153" s="144">
        <v>4</v>
      </c>
      <c r="D153" s="128">
        <v>978024</v>
      </c>
      <c r="E153" s="56" t="s">
        <v>162</v>
      </c>
      <c r="F153" s="140">
        <v>192.92604501607718</v>
      </c>
      <c r="G153" s="140">
        <v>396.93128752501667</v>
      </c>
      <c r="H153" s="140">
        <v>490.69916613213587</v>
      </c>
      <c r="I153" s="140">
        <v>516.54809774203522</v>
      </c>
      <c r="J153" s="140">
        <v>299.19042590637099</v>
      </c>
      <c r="K153" s="140">
        <v>361.17907491553069</v>
      </c>
      <c r="L153" s="140">
        <v>88.424437299035375</v>
      </c>
      <c r="M153" s="140">
        <v>153.43562374916613</v>
      </c>
      <c r="N153" s="140">
        <v>192.43104554201412</v>
      </c>
      <c r="O153" s="140">
        <v>210.33096195484072</v>
      </c>
      <c r="P153" s="140">
        <v>116.15628299894404</v>
      </c>
      <c r="Q153" s="140">
        <v>146.21927065128742</v>
      </c>
      <c r="R153" s="140">
        <v>98.472668810289392</v>
      </c>
      <c r="S153" s="140">
        <v>196.79786524349569</v>
      </c>
      <c r="T153" s="140">
        <v>189.22386144964713</v>
      </c>
      <c r="U153" s="140">
        <v>142.28270955768636</v>
      </c>
      <c r="V153" s="140">
        <v>59.838085181274188</v>
      </c>
      <c r="W153" s="140">
        <v>133.98578585576138</v>
      </c>
      <c r="X153" s="140">
        <v>6.028938906752412</v>
      </c>
      <c r="Y153" s="140">
        <v>46.697798532354909</v>
      </c>
      <c r="Z153" s="140">
        <v>109.04425914047467</v>
      </c>
      <c r="AA153" s="140">
        <v>163.9344262295082</v>
      </c>
      <c r="AB153" s="140">
        <v>123.19605772615276</v>
      </c>
      <c r="AC153" s="140">
        <v>80.974018408481882</v>
      </c>
    </row>
    <row r="154" spans="1:29" s="36" customFormat="1" ht="12.75">
      <c r="A154" s="144">
        <v>7</v>
      </c>
      <c r="B154" s="144">
        <v>1</v>
      </c>
      <c r="C154" s="144">
        <v>4</v>
      </c>
      <c r="D154" s="128">
        <v>562024</v>
      </c>
      <c r="E154" s="56" t="s">
        <v>110</v>
      </c>
      <c r="F154" s="140">
        <v>366.41221374045801</v>
      </c>
      <c r="G154" s="140">
        <v>529.17723812975714</v>
      </c>
      <c r="H154" s="140">
        <v>526.31578947368416</v>
      </c>
      <c r="I154" s="140">
        <v>439.453125</v>
      </c>
      <c r="J154" s="140">
        <v>168.23161189358373</v>
      </c>
      <c r="K154" s="140">
        <v>405.32825880114177</v>
      </c>
      <c r="L154" s="140">
        <v>239.91275899672846</v>
      </c>
      <c r="M154" s="140">
        <v>300.83363537513588</v>
      </c>
      <c r="N154" s="140">
        <v>286.43036161833157</v>
      </c>
      <c r="O154" s="140">
        <v>152.99479166666666</v>
      </c>
      <c r="P154" s="140">
        <v>74.334898278560246</v>
      </c>
      <c r="Q154" s="140">
        <v>215.03330161750714</v>
      </c>
      <c r="R154" s="140">
        <v>87.241003271537622</v>
      </c>
      <c r="S154" s="140">
        <v>108.73504893077204</v>
      </c>
      <c r="T154" s="140">
        <v>85.929108485499484</v>
      </c>
      <c r="U154" s="140">
        <v>71.614583333333371</v>
      </c>
      <c r="V154" s="140">
        <v>7.8247261345852905</v>
      </c>
      <c r="W154" s="140">
        <v>74.849349825562967</v>
      </c>
      <c r="X154" s="140">
        <v>39.258451472191936</v>
      </c>
      <c r="Y154" s="140">
        <v>119.60855382384922</v>
      </c>
      <c r="Z154" s="140">
        <v>153.95631936985322</v>
      </c>
      <c r="AA154" s="140">
        <v>214.84375</v>
      </c>
      <c r="AB154" s="140">
        <v>86.071987480438182</v>
      </c>
      <c r="AC154" s="140">
        <v>115.44560735807167</v>
      </c>
    </row>
    <row r="155" spans="1:29" s="36" customFormat="1" ht="12.75">
      <c r="A155" s="144">
        <v>7</v>
      </c>
      <c r="B155" s="144">
        <v>1</v>
      </c>
      <c r="C155" s="144">
        <v>4</v>
      </c>
      <c r="D155" s="128">
        <v>770024</v>
      </c>
      <c r="E155" s="56" t="s">
        <v>130</v>
      </c>
      <c r="F155" s="140">
        <v>395.52702422861881</v>
      </c>
      <c r="G155" s="140">
        <v>490.48080025814784</v>
      </c>
      <c r="H155" s="140">
        <v>575.15093740069904</v>
      </c>
      <c r="I155" s="140">
        <v>504.09960522320074</v>
      </c>
      <c r="J155" s="140">
        <v>194.17475728155338</v>
      </c>
      <c r="K155" s="140">
        <v>433.84453904017727</v>
      </c>
      <c r="L155" s="140">
        <v>329.26071650445226</v>
      </c>
      <c r="M155" s="140">
        <v>348.49951597289453</v>
      </c>
      <c r="N155" s="140">
        <v>403.55894502700988</v>
      </c>
      <c r="O155" s="140">
        <v>294.5642271484968</v>
      </c>
      <c r="P155" s="140">
        <v>136.64149586479684</v>
      </c>
      <c r="Q155" s="140">
        <v>308.47279724765292</v>
      </c>
      <c r="R155" s="140">
        <v>53.841375025885277</v>
      </c>
      <c r="S155" s="140">
        <v>80.671184252984872</v>
      </c>
      <c r="T155" s="140">
        <v>92.15125516364796</v>
      </c>
      <c r="U155" s="140">
        <v>85.028849073792927</v>
      </c>
      <c r="V155" s="140">
        <v>10.787486515641854</v>
      </c>
      <c r="W155" s="140">
        <v>64.726806227768407</v>
      </c>
      <c r="X155" s="140">
        <v>12.424932698281218</v>
      </c>
      <c r="Y155" s="140">
        <v>61.31010003226848</v>
      </c>
      <c r="Z155" s="140">
        <v>79.440737210041306</v>
      </c>
      <c r="AA155" s="140">
        <v>124.50652900091102</v>
      </c>
      <c r="AB155" s="140">
        <v>46.745774901114707</v>
      </c>
      <c r="AC155" s="140">
        <v>60.644935564755961</v>
      </c>
    </row>
    <row r="156" spans="1:29" s="36" customFormat="1" ht="12.75">
      <c r="A156" s="144">
        <v>7</v>
      </c>
      <c r="B156" s="144">
        <v>1</v>
      </c>
      <c r="C156" s="144">
        <v>4</v>
      </c>
      <c r="D156" s="128">
        <v>562032</v>
      </c>
      <c r="E156" s="56" t="s">
        <v>112</v>
      </c>
      <c r="F156" s="140">
        <v>171.79902755267423</v>
      </c>
      <c r="G156" s="140">
        <v>326.659641728135</v>
      </c>
      <c r="H156" s="140">
        <v>351.42118863049092</v>
      </c>
      <c r="I156" s="140">
        <v>378.85874649204868</v>
      </c>
      <c r="J156" s="140">
        <v>167.4848397343344</v>
      </c>
      <c r="K156" s="140">
        <v>271.61066048667442</v>
      </c>
      <c r="L156" s="140">
        <v>89.141004862236628</v>
      </c>
      <c r="M156" s="140">
        <v>187.03898840885142</v>
      </c>
      <c r="N156" s="140">
        <v>193.79844961240309</v>
      </c>
      <c r="O156" s="140">
        <v>156.68849391955098</v>
      </c>
      <c r="P156" s="140">
        <v>92.405428818943122</v>
      </c>
      <c r="Q156" s="140">
        <v>139.04982618771726</v>
      </c>
      <c r="R156" s="140">
        <v>76.175040518638582</v>
      </c>
      <c r="S156" s="140">
        <v>113.27713382507909</v>
      </c>
      <c r="T156" s="140">
        <v>111.11111111111104</v>
      </c>
      <c r="U156" s="140">
        <v>100.56127221702531</v>
      </c>
      <c r="V156" s="140">
        <v>17.326017903551829</v>
      </c>
      <c r="W156" s="140">
        <v>84.356894553881816</v>
      </c>
      <c r="X156" s="140">
        <v>6.4829821717990272</v>
      </c>
      <c r="Y156" s="140">
        <v>26.343519494204426</v>
      </c>
      <c r="Z156" s="140">
        <v>46.511627906976742</v>
      </c>
      <c r="AA156" s="140">
        <v>121.6089803554724</v>
      </c>
      <c r="AB156" s="140">
        <v>57.753393011839449</v>
      </c>
      <c r="AC156" s="140">
        <v>48.203939745075317</v>
      </c>
    </row>
    <row r="157" spans="1:29" s="36" customFormat="1" ht="12.75">
      <c r="A157" s="144">
        <v>7</v>
      </c>
      <c r="B157" s="144">
        <v>1</v>
      </c>
      <c r="C157" s="144">
        <v>4</v>
      </c>
      <c r="D157" s="128">
        <v>334032</v>
      </c>
      <c r="E157" s="56" t="s">
        <v>60</v>
      </c>
      <c r="F157" s="140">
        <v>234.22860712054967</v>
      </c>
      <c r="G157" s="140">
        <v>598.80239520958082</v>
      </c>
      <c r="H157" s="140">
        <v>831.41938447404686</v>
      </c>
      <c r="I157" s="140">
        <v>656.84210526315792</v>
      </c>
      <c r="J157" s="140">
        <v>545.26748971193422</v>
      </c>
      <c r="K157" s="140">
        <v>545.20594770124774</v>
      </c>
      <c r="L157" s="140">
        <v>137.41411617738913</v>
      </c>
      <c r="M157" s="140">
        <v>344.31137724550899</v>
      </c>
      <c r="N157" s="140">
        <v>528.24988516306837</v>
      </c>
      <c r="O157" s="140">
        <v>353.68421052631578</v>
      </c>
      <c r="P157" s="140">
        <v>416.66666666666663</v>
      </c>
      <c r="Q157" s="140">
        <v>335.84002734575284</v>
      </c>
      <c r="R157" s="140">
        <v>81.199250468457222</v>
      </c>
      <c r="S157" s="140">
        <v>199.60079840319364</v>
      </c>
      <c r="T157" s="140">
        <v>206.70647680293979</v>
      </c>
      <c r="U157" s="140">
        <v>67.368421052631589</v>
      </c>
      <c r="V157" s="140">
        <v>56.58436213991768</v>
      </c>
      <c r="W157" s="140">
        <v>117.92855922064601</v>
      </c>
      <c r="X157" s="140">
        <v>15.61524047470331</v>
      </c>
      <c r="Y157" s="140">
        <v>54.890219560878243</v>
      </c>
      <c r="Z157" s="140">
        <v>96.463022508038591</v>
      </c>
      <c r="AA157" s="140">
        <v>235.78947368421055</v>
      </c>
      <c r="AB157" s="140">
        <v>72.016460905349803</v>
      </c>
      <c r="AC157" s="140">
        <v>91.437361134848743</v>
      </c>
    </row>
    <row r="158" spans="1:29" s="36" customFormat="1" ht="12.75">
      <c r="A158" s="145"/>
      <c r="B158" s="145"/>
      <c r="C158" s="145"/>
      <c r="D158" s="146"/>
      <c r="E158" s="135" t="s">
        <v>214</v>
      </c>
      <c r="F158" s="272">
        <v>246.85432881914738</v>
      </c>
      <c r="G158" s="272">
        <v>444.52620664280698</v>
      </c>
      <c r="H158" s="272">
        <v>490.69647241245633</v>
      </c>
      <c r="I158" s="272">
        <v>469.74352733578752</v>
      </c>
      <c r="J158" s="272">
        <v>245.72532720842904</v>
      </c>
      <c r="K158" s="272">
        <v>369.60147627665992</v>
      </c>
      <c r="L158" s="272">
        <v>159.42240677753898</v>
      </c>
      <c r="M158" s="272">
        <v>252.19921731277384</v>
      </c>
      <c r="N158" s="272">
        <v>269.41465305595034</v>
      </c>
      <c r="O158" s="272">
        <v>214.18357723082542</v>
      </c>
      <c r="P158" s="272">
        <v>128.3313281563309</v>
      </c>
      <c r="Q158" s="272">
        <v>201.56854395116932</v>
      </c>
      <c r="R158" s="272">
        <v>75.955178098199198</v>
      </c>
      <c r="S158" s="272">
        <v>131.45131618557051</v>
      </c>
      <c r="T158" s="272">
        <v>129.86173924279618</v>
      </c>
      <c r="U158" s="272">
        <v>95.226505217682316</v>
      </c>
      <c r="V158" s="272">
        <v>40.103540048853404</v>
      </c>
      <c r="W158" s="272">
        <v>93.568496634609701</v>
      </c>
      <c r="X158" s="272">
        <v>11.476743943409218</v>
      </c>
      <c r="Y158" s="272">
        <v>60.875673144462652</v>
      </c>
      <c r="Z158" s="272">
        <v>91.420080113709787</v>
      </c>
      <c r="AA158" s="272">
        <v>160.3334448872798</v>
      </c>
      <c r="AB158" s="272">
        <v>77.290459003244749</v>
      </c>
      <c r="AC158" s="272">
        <v>74.464435690880919</v>
      </c>
    </row>
    <row r="159" spans="1:29" s="41" customFormat="1" ht="12.75">
      <c r="A159" s="144">
        <v>8</v>
      </c>
      <c r="B159" s="144">
        <v>2</v>
      </c>
      <c r="C159" s="144">
        <v>4</v>
      </c>
      <c r="D159" s="128">
        <v>570004</v>
      </c>
      <c r="E159" s="56" t="s">
        <v>118</v>
      </c>
      <c r="F159" s="140">
        <v>249.18032786885249</v>
      </c>
      <c r="G159" s="140">
        <v>489.51048951048949</v>
      </c>
      <c r="H159" s="140">
        <v>515.36643026004731</v>
      </c>
      <c r="I159" s="140">
        <v>497.21388769824256</v>
      </c>
      <c r="J159" s="140">
        <v>266.3316582914573</v>
      </c>
      <c r="K159" s="140">
        <v>393.38555265448218</v>
      </c>
      <c r="L159" s="140">
        <v>186.88524590163934</v>
      </c>
      <c r="M159" s="140">
        <v>334.66533466533463</v>
      </c>
      <c r="N159" s="140">
        <v>316.78486997635929</v>
      </c>
      <c r="O159" s="140">
        <v>312.90184312044579</v>
      </c>
      <c r="P159" s="140">
        <v>175.87939698492463</v>
      </c>
      <c r="Q159" s="140">
        <v>260.22628372497826</v>
      </c>
      <c r="R159" s="140">
        <v>36.065573770491802</v>
      </c>
      <c r="S159" s="140">
        <v>94.905094905094941</v>
      </c>
      <c r="T159" s="140">
        <v>132.38770685579192</v>
      </c>
      <c r="U159" s="140">
        <v>81.44020574367768</v>
      </c>
      <c r="V159" s="140">
        <v>25.125628140703515</v>
      </c>
      <c r="W159" s="140">
        <v>71.36640557006092</v>
      </c>
      <c r="X159" s="140">
        <v>26.229508196721312</v>
      </c>
      <c r="Y159" s="140">
        <v>59.940059940059939</v>
      </c>
      <c r="Z159" s="140">
        <v>66.193853427895988</v>
      </c>
      <c r="AA159" s="140">
        <v>102.87183883411916</v>
      </c>
      <c r="AB159" s="140">
        <v>65.326633165829151</v>
      </c>
      <c r="AC159" s="140">
        <v>61.79286335944299</v>
      </c>
    </row>
    <row r="160" spans="1:29" s="36" customFormat="1" ht="12.75">
      <c r="A160" s="144">
        <v>8</v>
      </c>
      <c r="B160" s="144">
        <v>2</v>
      </c>
      <c r="C160" s="144">
        <v>4</v>
      </c>
      <c r="D160" s="128">
        <v>766008</v>
      </c>
      <c r="E160" s="56" t="s">
        <v>125</v>
      </c>
      <c r="F160" s="140">
        <v>225.68868237636906</v>
      </c>
      <c r="G160" s="140">
        <v>377.35849056603774</v>
      </c>
      <c r="H160" s="140">
        <v>341.63006344558323</v>
      </c>
      <c r="I160" s="140">
        <v>285.18859245630176</v>
      </c>
      <c r="J160" s="140">
        <v>199.87886129618414</v>
      </c>
      <c r="K160" s="140">
        <v>283.00147492625371</v>
      </c>
      <c r="L160" s="140">
        <v>179.22336541652837</v>
      </c>
      <c r="M160" s="140">
        <v>270.27027027027026</v>
      </c>
      <c r="N160" s="140">
        <v>185.45632015617375</v>
      </c>
      <c r="O160" s="140">
        <v>128.79484820607175</v>
      </c>
      <c r="P160" s="140">
        <v>145.36644457904302</v>
      </c>
      <c r="Q160" s="140">
        <v>181.60029498525074</v>
      </c>
      <c r="R160" s="140">
        <v>46.465316959840685</v>
      </c>
      <c r="S160" s="140">
        <v>76.491585925548193</v>
      </c>
      <c r="T160" s="140">
        <v>68.326012689116624</v>
      </c>
      <c r="U160" s="140">
        <v>55.197792088316469</v>
      </c>
      <c r="V160" s="140">
        <v>18.170805572380381</v>
      </c>
      <c r="W160" s="140">
        <v>53.466076696165189</v>
      </c>
      <c r="X160" s="140">
        <v>0</v>
      </c>
      <c r="Y160" s="140">
        <v>30.596634370219274</v>
      </c>
      <c r="Z160" s="140">
        <v>87.847730600292834</v>
      </c>
      <c r="AA160" s="140">
        <v>101.19595216191351</v>
      </c>
      <c r="AB160" s="140">
        <v>36.341611144760755</v>
      </c>
      <c r="AC160" s="140">
        <v>47.935103244837755</v>
      </c>
    </row>
    <row r="161" spans="1:29" s="36" customFormat="1" ht="12.75">
      <c r="A161" s="144">
        <v>8</v>
      </c>
      <c r="B161" s="144">
        <v>2</v>
      </c>
      <c r="C161" s="144">
        <v>4</v>
      </c>
      <c r="D161" s="128">
        <v>766020</v>
      </c>
      <c r="E161" s="56" t="s">
        <v>126</v>
      </c>
      <c r="F161" s="140">
        <v>273.94158931401404</v>
      </c>
      <c r="G161" s="140">
        <v>436.42611683848793</v>
      </c>
      <c r="H161" s="140">
        <v>610.71195297191377</v>
      </c>
      <c r="I161" s="140">
        <v>386.99186991869914</v>
      </c>
      <c r="J161" s="140">
        <v>166.27996906419182</v>
      </c>
      <c r="K161" s="140">
        <v>371.96261682242994</v>
      </c>
      <c r="L161" s="140">
        <v>210.55014715870499</v>
      </c>
      <c r="M161" s="140">
        <v>333.33333333333331</v>
      </c>
      <c r="N161" s="140">
        <v>411.49575440888304</v>
      </c>
      <c r="O161" s="140">
        <v>201.62601626016263</v>
      </c>
      <c r="P161" s="140">
        <v>112.14230471771076</v>
      </c>
      <c r="Q161" s="140">
        <v>253.58255451713396</v>
      </c>
      <c r="R161" s="140">
        <v>49.807561693457096</v>
      </c>
      <c r="S161" s="140">
        <v>68.728522336769771</v>
      </c>
      <c r="T161" s="140">
        <v>84.91182233834094</v>
      </c>
      <c r="U161" s="140">
        <v>52.032520325203258</v>
      </c>
      <c r="V161" s="140">
        <v>11.600928074245937</v>
      </c>
      <c r="W161" s="140">
        <v>54.205607476635514</v>
      </c>
      <c r="X161" s="140">
        <v>13.583880461851935</v>
      </c>
      <c r="Y161" s="140">
        <v>34.364261168384878</v>
      </c>
      <c r="Z161" s="140">
        <v>114.30437622468973</v>
      </c>
      <c r="AA161" s="140">
        <v>133.33333333333334</v>
      </c>
      <c r="AB161" s="140">
        <v>42.53673627223511</v>
      </c>
      <c r="AC161" s="140">
        <v>64.174454828660444</v>
      </c>
    </row>
    <row r="162" spans="1:29" s="36" customFormat="1" ht="12.75">
      <c r="A162" s="144">
        <v>8</v>
      </c>
      <c r="B162" s="144">
        <v>2</v>
      </c>
      <c r="C162" s="144">
        <v>4</v>
      </c>
      <c r="D162" s="128">
        <v>562012</v>
      </c>
      <c r="E162" s="56" t="s">
        <v>106</v>
      </c>
      <c r="F162" s="140">
        <v>126.11665790856543</v>
      </c>
      <c r="G162" s="140">
        <v>236.85266961059821</v>
      </c>
      <c r="H162" s="140">
        <v>242.30769230769235</v>
      </c>
      <c r="I162" s="140">
        <v>235.97811217510261</v>
      </c>
      <c r="J162" s="140">
        <v>95.444685466377436</v>
      </c>
      <c r="K162" s="140">
        <v>184.76568030581907</v>
      </c>
      <c r="L162" s="140">
        <v>60.430898581187598</v>
      </c>
      <c r="M162" s="140">
        <v>112.40465676435167</v>
      </c>
      <c r="N162" s="140">
        <v>115.38461538461539</v>
      </c>
      <c r="O162" s="140">
        <v>68.39945280437756</v>
      </c>
      <c r="P162" s="140">
        <v>26.030368763557483</v>
      </c>
      <c r="Q162" s="140">
        <v>75.746849780546512</v>
      </c>
      <c r="R162" s="140">
        <v>60.430898581187598</v>
      </c>
      <c r="S162" s="140">
        <v>88.317944600562072</v>
      </c>
      <c r="T162" s="140">
        <v>76.923076923076962</v>
      </c>
      <c r="U162" s="140">
        <v>54.719562243502075</v>
      </c>
      <c r="V162" s="140">
        <v>43.383947939262484</v>
      </c>
      <c r="W162" s="140">
        <v>64.420218037661073</v>
      </c>
      <c r="X162" s="140">
        <v>5.2548607461902259</v>
      </c>
      <c r="Y162" s="140">
        <v>36.130068245684463</v>
      </c>
      <c r="Z162" s="140">
        <v>50</v>
      </c>
      <c r="AA162" s="140">
        <v>112.85909712722298</v>
      </c>
      <c r="AB162" s="140">
        <v>26.030368763557483</v>
      </c>
      <c r="AC162" s="140">
        <v>44.598612487611497</v>
      </c>
    </row>
    <row r="163" spans="1:29" s="36" customFormat="1" ht="12.75">
      <c r="A163" s="144">
        <v>8</v>
      </c>
      <c r="B163" s="144">
        <v>2</v>
      </c>
      <c r="C163" s="144">
        <v>4</v>
      </c>
      <c r="D163" s="128">
        <v>758012</v>
      </c>
      <c r="E163" s="56" t="s">
        <v>123</v>
      </c>
      <c r="F163" s="140">
        <v>255.83145221971409</v>
      </c>
      <c r="G163" s="140">
        <v>418.45913179507232</v>
      </c>
      <c r="H163" s="140">
        <v>429.18454935622316</v>
      </c>
      <c r="I163" s="140">
        <v>534.97942386831278</v>
      </c>
      <c r="J163" s="140">
        <v>254.1239411502452</v>
      </c>
      <c r="K163" s="140">
        <v>370.1062540112672</v>
      </c>
      <c r="L163" s="140">
        <v>215.70102834211187</v>
      </c>
      <c r="M163" s="140">
        <v>293.31247555729368</v>
      </c>
      <c r="N163" s="140">
        <v>304.33086227077644</v>
      </c>
      <c r="O163" s="140">
        <v>269.36026936026934</v>
      </c>
      <c r="P163" s="140">
        <v>129.29112795363352</v>
      </c>
      <c r="Q163" s="140">
        <v>242.45881765670683</v>
      </c>
      <c r="R163" s="140">
        <v>37.622272385252067</v>
      </c>
      <c r="S163" s="140">
        <v>82.127493156042249</v>
      </c>
      <c r="T163" s="140">
        <v>46.820132657042535</v>
      </c>
      <c r="U163" s="140">
        <v>52.375607931163515</v>
      </c>
      <c r="V163" s="140">
        <v>31.20820329915292</v>
      </c>
      <c r="W163" s="140">
        <v>49.204877700919916</v>
      </c>
      <c r="X163" s="140">
        <v>2.5081514923501378</v>
      </c>
      <c r="Y163" s="140">
        <v>43.019163081736416</v>
      </c>
      <c r="Z163" s="140">
        <v>78.033554428404216</v>
      </c>
      <c r="AA163" s="140">
        <v>213.24354657687991</v>
      </c>
      <c r="AB163" s="140">
        <v>93.624609897458768</v>
      </c>
      <c r="AC163" s="140">
        <v>78.442558653640432</v>
      </c>
    </row>
    <row r="164" spans="1:29" s="36" customFormat="1" ht="12.75">
      <c r="A164" s="144">
        <v>8</v>
      </c>
      <c r="B164" s="144">
        <v>2</v>
      </c>
      <c r="C164" s="144">
        <v>4</v>
      </c>
      <c r="D164" s="128">
        <v>962024</v>
      </c>
      <c r="E164" s="56" t="s">
        <v>151</v>
      </c>
      <c r="F164" s="140">
        <v>98.340503995082969</v>
      </c>
      <c r="G164" s="140">
        <v>158.92801495793091</v>
      </c>
      <c r="H164" s="140">
        <v>215.93230230522332</v>
      </c>
      <c r="I164" s="140">
        <v>204.85175202156336</v>
      </c>
      <c r="J164" s="140">
        <v>73.138297872340431</v>
      </c>
      <c r="K164" s="140">
        <v>148.61530024677819</v>
      </c>
      <c r="L164" s="140">
        <v>40.975209997951239</v>
      </c>
      <c r="M164" s="140">
        <v>59.208476160797758</v>
      </c>
      <c r="N164" s="140">
        <v>93.376130726583014</v>
      </c>
      <c r="O164" s="140">
        <v>53.908355795148253</v>
      </c>
      <c r="P164" s="140">
        <v>19.946808510638295</v>
      </c>
      <c r="Q164" s="140">
        <v>53.194406361392922</v>
      </c>
      <c r="R164" s="140">
        <v>51.219012497439053</v>
      </c>
      <c r="S164" s="140">
        <v>90.370832034901923</v>
      </c>
      <c r="T164" s="140">
        <v>96.294134811788808</v>
      </c>
      <c r="U164" s="140">
        <v>64.690026954177895</v>
      </c>
      <c r="V164" s="140">
        <v>33.244680851063833</v>
      </c>
      <c r="W164" s="140">
        <v>66.355908966273674</v>
      </c>
      <c r="X164" s="140">
        <v>6.1462814996926856</v>
      </c>
      <c r="Y164" s="140">
        <v>9.3487067622312257</v>
      </c>
      <c r="Z164" s="140">
        <v>26.262036766851473</v>
      </c>
      <c r="AA164" s="140">
        <v>86.253369272237208</v>
      </c>
      <c r="AB164" s="140">
        <v>19.946808510638295</v>
      </c>
      <c r="AC164" s="140">
        <v>29.064984919111598</v>
      </c>
    </row>
    <row r="165" spans="1:29" s="36" customFormat="1" ht="12.75">
      <c r="A165" s="144">
        <v>8</v>
      </c>
      <c r="B165" s="144">
        <v>2</v>
      </c>
      <c r="C165" s="144">
        <v>4</v>
      </c>
      <c r="D165" s="128">
        <v>362032</v>
      </c>
      <c r="E165" s="56" t="s">
        <v>68</v>
      </c>
      <c r="F165" s="140">
        <v>209.9609375</v>
      </c>
      <c r="G165" s="140">
        <v>358.13768404297656</v>
      </c>
      <c r="H165" s="140">
        <v>449.43820224719099</v>
      </c>
      <c r="I165" s="140">
        <v>471.06824925816028</v>
      </c>
      <c r="J165" s="140">
        <v>160.14234875444839</v>
      </c>
      <c r="K165" s="140">
        <v>321.91877741615963</v>
      </c>
      <c r="L165" s="140">
        <v>126.953125</v>
      </c>
      <c r="M165" s="140">
        <v>242.73776362912852</v>
      </c>
      <c r="N165" s="140">
        <v>286.71057729562187</v>
      </c>
      <c r="O165" s="140">
        <v>263.35311572700294</v>
      </c>
      <c r="P165" s="140">
        <v>84.519572953736656</v>
      </c>
      <c r="Q165" s="140">
        <v>195.98132163577191</v>
      </c>
      <c r="R165" s="140">
        <v>46.38671875</v>
      </c>
      <c r="S165" s="140">
        <v>59.68961400716276</v>
      </c>
      <c r="T165" s="140">
        <v>65.865943432777982</v>
      </c>
      <c r="U165" s="140">
        <v>92.729970326409486</v>
      </c>
      <c r="V165" s="140">
        <v>22.241992882562279</v>
      </c>
      <c r="W165" s="140">
        <v>57.308617518041601</v>
      </c>
      <c r="X165" s="140">
        <v>36.62109375</v>
      </c>
      <c r="Y165" s="140">
        <v>55.710306406685234</v>
      </c>
      <c r="Z165" s="140">
        <v>96.861681518791173</v>
      </c>
      <c r="AA165" s="140">
        <v>114.98516320474778</v>
      </c>
      <c r="AB165" s="140">
        <v>53.380782918149471</v>
      </c>
      <c r="AC165" s="140">
        <v>68.628838262346108</v>
      </c>
    </row>
    <row r="166" spans="1:29" s="36" customFormat="1" ht="12.75">
      <c r="A166" s="144">
        <v>8</v>
      </c>
      <c r="B166" s="144">
        <v>2</v>
      </c>
      <c r="C166" s="144">
        <v>4</v>
      </c>
      <c r="D166" s="128">
        <v>962032</v>
      </c>
      <c r="E166" s="56" t="s">
        <v>152</v>
      </c>
      <c r="F166" s="140">
        <v>231.087326684505</v>
      </c>
      <c r="G166" s="140">
        <v>403.6050156739812</v>
      </c>
      <c r="H166" s="140">
        <v>386.94992412746586</v>
      </c>
      <c r="I166" s="140">
        <v>411.68191414496835</v>
      </c>
      <c r="J166" s="140">
        <v>183.03571428571431</v>
      </c>
      <c r="K166" s="140">
        <v>318.47576663653433</v>
      </c>
      <c r="L166" s="140">
        <v>170.27487229384579</v>
      </c>
      <c r="M166" s="140">
        <v>301.72413793103448</v>
      </c>
      <c r="N166" s="140">
        <v>261.76024279210924</v>
      </c>
      <c r="O166" s="140">
        <v>193.52568613652357</v>
      </c>
      <c r="P166" s="140">
        <v>80.357142857142847</v>
      </c>
      <c r="Q166" s="140">
        <v>200.95959947152491</v>
      </c>
      <c r="R166" s="140">
        <v>53.514959863780099</v>
      </c>
      <c r="S166" s="140">
        <v>47.021943573667734</v>
      </c>
      <c r="T166" s="140">
        <v>49.317147192716249</v>
      </c>
      <c r="U166" s="140">
        <v>52.779732582688275</v>
      </c>
      <c r="V166" s="140">
        <v>35.714285714285715</v>
      </c>
      <c r="W166" s="140">
        <v>48.675335512134083</v>
      </c>
      <c r="X166" s="140">
        <v>7.2974945268791052</v>
      </c>
      <c r="Y166" s="140">
        <v>54.858934169278996</v>
      </c>
      <c r="Z166" s="140">
        <v>75.872534142640362</v>
      </c>
      <c r="AA166" s="140">
        <v>165.37649542575653</v>
      </c>
      <c r="AB166" s="140">
        <v>66.964285714285708</v>
      </c>
      <c r="AC166" s="140">
        <v>68.840831652875323</v>
      </c>
    </row>
    <row r="167" spans="1:29" s="36" customFormat="1" ht="12.75">
      <c r="A167" s="144">
        <v>8</v>
      </c>
      <c r="B167" s="144">
        <v>2</v>
      </c>
      <c r="C167" s="144">
        <v>4</v>
      </c>
      <c r="D167" s="128">
        <v>170024</v>
      </c>
      <c r="E167" s="56" t="s">
        <v>50</v>
      </c>
      <c r="F167" s="140">
        <v>213.15028901734104</v>
      </c>
      <c r="G167" s="140">
        <v>354.89410417859182</v>
      </c>
      <c r="H167" s="140">
        <v>478.05423539278723</v>
      </c>
      <c r="I167" s="140">
        <v>468.42105263157896</v>
      </c>
      <c r="J167" s="140">
        <v>222.3742730071844</v>
      </c>
      <c r="K167" s="140">
        <v>339.36885669943092</v>
      </c>
      <c r="L167" s="140">
        <v>155.34682080924856</v>
      </c>
      <c r="M167" s="140">
        <v>269.03262736119063</v>
      </c>
      <c r="N167" s="140">
        <v>349.454850433324</v>
      </c>
      <c r="O167" s="140">
        <v>236.84210526315789</v>
      </c>
      <c r="P167" s="140">
        <v>71.843995894628804</v>
      </c>
      <c r="Q167" s="140">
        <v>215.20951888256596</v>
      </c>
      <c r="R167" s="140">
        <v>48.771676300578036</v>
      </c>
      <c r="S167" s="140">
        <v>60.103033772180893</v>
      </c>
      <c r="T167" s="140">
        <v>55.912776069331862</v>
      </c>
      <c r="U167" s="140">
        <v>73.684210526315809</v>
      </c>
      <c r="V167" s="140">
        <v>20.526855969893944</v>
      </c>
      <c r="W167" s="140">
        <v>52.767718572167617</v>
      </c>
      <c r="X167" s="140">
        <v>9.0317919075144513</v>
      </c>
      <c r="Y167" s="140">
        <v>25.758443045220378</v>
      </c>
      <c r="Z167" s="140">
        <v>72.686608890131396</v>
      </c>
      <c r="AA167" s="140">
        <v>157.89473684210526</v>
      </c>
      <c r="AB167" s="140">
        <v>130.00342114266164</v>
      </c>
      <c r="AC167" s="140">
        <v>71.391619244697353</v>
      </c>
    </row>
    <row r="168" spans="1:29" s="41" customFormat="1" ht="12.75">
      <c r="A168" s="144">
        <v>8</v>
      </c>
      <c r="B168" s="144">
        <v>2</v>
      </c>
      <c r="C168" s="144">
        <v>4</v>
      </c>
      <c r="D168" s="128">
        <v>162024</v>
      </c>
      <c r="E168" s="56" t="s">
        <v>44</v>
      </c>
      <c r="F168" s="140">
        <v>195.57823129251702</v>
      </c>
      <c r="G168" s="140">
        <v>289.80623420387531</v>
      </c>
      <c r="H168" s="140">
        <v>308.39895013123356</v>
      </c>
      <c r="I168" s="140">
        <v>322.01498485573097</v>
      </c>
      <c r="J168" s="140">
        <v>238.19386909693455</v>
      </c>
      <c r="K168" s="140">
        <v>264.59741856177016</v>
      </c>
      <c r="L168" s="140">
        <v>136.05442176870747</v>
      </c>
      <c r="M168" s="140">
        <v>166.80707666385845</v>
      </c>
      <c r="N168" s="140">
        <v>180.4461942257218</v>
      </c>
      <c r="O168" s="140">
        <v>183.32536266539134</v>
      </c>
      <c r="P168" s="140">
        <v>115.99005799502901</v>
      </c>
      <c r="Q168" s="140">
        <v>156.11555009219424</v>
      </c>
      <c r="R168" s="140">
        <v>44.642857142857139</v>
      </c>
      <c r="S168" s="140">
        <v>67.396798652064049</v>
      </c>
      <c r="T168" s="140">
        <v>54.133858267716491</v>
      </c>
      <c r="U168" s="140">
        <v>41.447473298262423</v>
      </c>
      <c r="V168" s="140">
        <v>24.855012427506225</v>
      </c>
      <c r="W168" s="140">
        <v>47.019053472649048</v>
      </c>
      <c r="X168" s="140">
        <v>14.88095238095238</v>
      </c>
      <c r="Y168" s="140">
        <v>55.602358887952825</v>
      </c>
      <c r="Z168" s="140">
        <v>73.818897637795274</v>
      </c>
      <c r="AA168" s="140">
        <v>97.242148892077168</v>
      </c>
      <c r="AB168" s="140">
        <v>97.348798674399347</v>
      </c>
      <c r="AC168" s="140">
        <v>61.462814996926859</v>
      </c>
    </row>
    <row r="169" spans="1:29" s="36" customFormat="1" ht="12.75">
      <c r="A169" s="144">
        <v>8</v>
      </c>
      <c r="B169" s="144">
        <v>2</v>
      </c>
      <c r="C169" s="144">
        <v>4</v>
      </c>
      <c r="D169" s="128">
        <v>774032</v>
      </c>
      <c r="E169" s="56" t="s">
        <v>132</v>
      </c>
      <c r="F169" s="140">
        <v>212.36168548116686</v>
      </c>
      <c r="G169" s="140">
        <v>386.77130044843051</v>
      </c>
      <c r="H169" s="140">
        <v>470.5439488048184</v>
      </c>
      <c r="I169" s="140">
        <v>520.53824362606235</v>
      </c>
      <c r="J169" s="140">
        <v>555.36211699164346</v>
      </c>
      <c r="K169" s="140">
        <v>406.39917430009035</v>
      </c>
      <c r="L169" s="140">
        <v>158.71241757013522</v>
      </c>
      <c r="M169" s="140">
        <v>242.89985052316891</v>
      </c>
      <c r="N169" s="140">
        <v>303.03030303030306</v>
      </c>
      <c r="O169" s="140">
        <v>230.16997167138811</v>
      </c>
      <c r="P169" s="140">
        <v>226.32311977715875</v>
      </c>
      <c r="Q169" s="140">
        <v>223.51954586504965</v>
      </c>
      <c r="R169" s="140">
        <v>43.590030177713203</v>
      </c>
      <c r="S169" s="140">
        <v>113.97608370702538</v>
      </c>
      <c r="T169" s="140">
        <v>73.404856013551679</v>
      </c>
      <c r="U169" s="140">
        <v>106.23229461756372</v>
      </c>
      <c r="V169" s="140">
        <v>97.493036211699177</v>
      </c>
      <c r="W169" s="140">
        <v>82.247451941684943</v>
      </c>
      <c r="X169" s="140">
        <v>10.059237733318431</v>
      </c>
      <c r="Y169" s="140">
        <v>29.895366218236173</v>
      </c>
      <c r="Z169" s="140">
        <v>94.108789760963674</v>
      </c>
      <c r="AA169" s="140">
        <v>184.13597733711046</v>
      </c>
      <c r="AB169" s="140">
        <v>231.54596100278553</v>
      </c>
      <c r="AC169" s="140">
        <v>100.63217649335569</v>
      </c>
    </row>
    <row r="170" spans="1:29" s="36" customFormat="1" ht="12.75">
      <c r="A170" s="144">
        <v>8</v>
      </c>
      <c r="B170" s="144">
        <v>2</v>
      </c>
      <c r="C170" s="144">
        <v>4</v>
      </c>
      <c r="D170" s="128">
        <v>970040</v>
      </c>
      <c r="E170" s="56" t="s">
        <v>156</v>
      </c>
      <c r="F170" s="140">
        <v>185.69463548830811</v>
      </c>
      <c r="G170" s="140">
        <v>395.2339436210404</v>
      </c>
      <c r="H170" s="140">
        <v>548.79857609018109</v>
      </c>
      <c r="I170" s="140">
        <v>616.07392887146455</v>
      </c>
      <c r="J170" s="140">
        <v>489.80672491395291</v>
      </c>
      <c r="K170" s="140">
        <v>417.50100120144168</v>
      </c>
      <c r="L170" s="140">
        <v>108.32187070151306</v>
      </c>
      <c r="M170" s="140">
        <v>258.64574251671024</v>
      </c>
      <c r="N170" s="140">
        <v>367.84336991990506</v>
      </c>
      <c r="O170" s="140">
        <v>350.04200504060486</v>
      </c>
      <c r="P170" s="140">
        <v>315.06486629600215</v>
      </c>
      <c r="Q170" s="140">
        <v>260.31237484981978</v>
      </c>
      <c r="R170" s="140">
        <v>72.214580467675376</v>
      </c>
      <c r="S170" s="140">
        <v>78.465562336530056</v>
      </c>
      <c r="T170" s="140">
        <v>94.927321269653007</v>
      </c>
      <c r="U170" s="140">
        <v>72.808737048445806</v>
      </c>
      <c r="V170" s="140">
        <v>34.418850939899372</v>
      </c>
      <c r="W170" s="140">
        <v>70.084100921105346</v>
      </c>
      <c r="X170" s="140">
        <v>5.1581843191196697</v>
      </c>
      <c r="Y170" s="140">
        <v>58.122638767800062</v>
      </c>
      <c r="Z170" s="140">
        <v>86.027884900622965</v>
      </c>
      <c r="AA170" s="140">
        <v>193.22318678241388</v>
      </c>
      <c r="AB170" s="140">
        <v>140.32300767805137</v>
      </c>
      <c r="AC170" s="140">
        <v>87.104525430516617</v>
      </c>
    </row>
    <row r="171" spans="1:29" s="36" customFormat="1" ht="12.75">
      <c r="A171" s="144">
        <v>8</v>
      </c>
      <c r="B171" s="144">
        <v>2</v>
      </c>
      <c r="C171" s="144">
        <v>4</v>
      </c>
      <c r="D171" s="128">
        <v>382068</v>
      </c>
      <c r="E171" s="56" t="s">
        <v>94</v>
      </c>
      <c r="F171" s="140">
        <v>134.25822331617812</v>
      </c>
      <c r="G171" s="140">
        <v>403.60240160106741</v>
      </c>
      <c r="H171" s="140">
        <v>497.56437021572725</v>
      </c>
      <c r="I171" s="140">
        <v>487.05722070844683</v>
      </c>
      <c r="J171" s="140">
        <v>284.99580888516346</v>
      </c>
      <c r="K171" s="140">
        <v>341.56930345399991</v>
      </c>
      <c r="L171" s="140">
        <v>78.317296934437238</v>
      </c>
      <c r="M171" s="140">
        <v>253.50233488992663</v>
      </c>
      <c r="N171" s="140">
        <v>320.11134307585246</v>
      </c>
      <c r="O171" s="140">
        <v>275.88555858310627</v>
      </c>
      <c r="P171" s="140">
        <v>138.30678960603521</v>
      </c>
      <c r="Q171" s="140">
        <v>202.38779288769712</v>
      </c>
      <c r="R171" s="140">
        <v>49.228015215931975</v>
      </c>
      <c r="S171" s="140">
        <v>66.711140760507021</v>
      </c>
      <c r="T171" s="140">
        <v>69.589422407794018</v>
      </c>
      <c r="U171" s="140">
        <v>57.90190735694825</v>
      </c>
      <c r="V171" s="140">
        <v>29.337803855825644</v>
      </c>
      <c r="W171" s="140">
        <v>54.906467471110268</v>
      </c>
      <c r="X171" s="140">
        <v>6.7129111658089062</v>
      </c>
      <c r="Y171" s="140">
        <v>83.388925950633762</v>
      </c>
      <c r="Z171" s="140">
        <v>107.86360473208072</v>
      </c>
      <c r="AA171" s="140">
        <v>153.26975476839237</v>
      </c>
      <c r="AB171" s="140">
        <v>117.35121542330261</v>
      </c>
      <c r="AC171" s="140">
        <v>84.275043095192487</v>
      </c>
    </row>
    <row r="172" spans="1:29" s="36" customFormat="1" ht="12.75">
      <c r="A172" s="144">
        <v>8</v>
      </c>
      <c r="B172" s="144">
        <v>2</v>
      </c>
      <c r="C172" s="144">
        <v>4</v>
      </c>
      <c r="D172" s="128">
        <v>978036</v>
      </c>
      <c r="E172" s="56" t="s">
        <v>165</v>
      </c>
      <c r="F172" s="140">
        <v>252.84450063211125</v>
      </c>
      <c r="G172" s="140">
        <v>338.28805740645828</v>
      </c>
      <c r="H172" s="140">
        <v>478.72340425531917</v>
      </c>
      <c r="I172" s="140">
        <v>404.27509293680293</v>
      </c>
      <c r="J172" s="140">
        <v>303.03030303030306</v>
      </c>
      <c r="K172" s="140">
        <v>347.21597553296755</v>
      </c>
      <c r="L172" s="140">
        <v>154.86725663716814</v>
      </c>
      <c r="M172" s="140">
        <v>215.27421834956431</v>
      </c>
      <c r="N172" s="140">
        <v>198.25918762088972</v>
      </c>
      <c r="O172" s="140">
        <v>134.75836431226764</v>
      </c>
      <c r="P172" s="140">
        <v>95.398428731762067</v>
      </c>
      <c r="Q172" s="140">
        <v>160.11513897634254</v>
      </c>
      <c r="R172" s="140">
        <v>97.977243994943123</v>
      </c>
      <c r="S172" s="140">
        <v>87.134802665299858</v>
      </c>
      <c r="T172" s="140">
        <v>154.73887814313343</v>
      </c>
      <c r="U172" s="140">
        <v>97.583643122676619</v>
      </c>
      <c r="V172" s="140">
        <v>33.670033670033668</v>
      </c>
      <c r="W172" s="140">
        <v>96.248988036340734</v>
      </c>
      <c r="X172" s="140">
        <v>0</v>
      </c>
      <c r="Y172" s="140">
        <v>35.879036391594056</v>
      </c>
      <c r="Z172" s="140">
        <v>125.72533849129593</v>
      </c>
      <c r="AA172" s="140">
        <v>171.93308550185873</v>
      </c>
      <c r="AB172" s="140">
        <v>173.9618406285073</v>
      </c>
      <c r="AC172" s="140">
        <v>90.85184852028425</v>
      </c>
    </row>
    <row r="173" spans="1:29" s="36" customFormat="1" ht="12.75">
      <c r="A173" s="144">
        <v>8</v>
      </c>
      <c r="B173" s="144">
        <v>2</v>
      </c>
      <c r="C173" s="144">
        <v>4</v>
      </c>
      <c r="D173" s="128">
        <v>166032</v>
      </c>
      <c r="E173" s="56" t="s">
        <v>46</v>
      </c>
      <c r="F173" s="140">
        <v>196.31031220435196</v>
      </c>
      <c r="G173" s="140">
        <v>252.83986808354715</v>
      </c>
      <c r="H173" s="140">
        <v>302.03784570596798</v>
      </c>
      <c r="I173" s="140">
        <v>266.88632619439869</v>
      </c>
      <c r="J173" s="140">
        <v>148.14814814814815</v>
      </c>
      <c r="K173" s="140">
        <v>232.03691496374424</v>
      </c>
      <c r="L173" s="140">
        <v>122.9895931882687</v>
      </c>
      <c r="M173" s="140">
        <v>91.608647856357649</v>
      </c>
      <c r="N173" s="140">
        <v>83.697234352256189</v>
      </c>
      <c r="O173" s="140">
        <v>79.077429983525533</v>
      </c>
      <c r="P173" s="140">
        <v>32.921810699588477</v>
      </c>
      <c r="Q173" s="140">
        <v>87.013843111404086</v>
      </c>
      <c r="R173" s="140">
        <v>63.859981078524122</v>
      </c>
      <c r="S173" s="140">
        <v>98.937339684866288</v>
      </c>
      <c r="T173" s="140">
        <v>120.08733624454149</v>
      </c>
      <c r="U173" s="140">
        <v>69.192751235584822</v>
      </c>
      <c r="V173" s="140">
        <v>20.576131687242796</v>
      </c>
      <c r="W173" s="140">
        <v>74.489123269611085</v>
      </c>
      <c r="X173" s="140">
        <v>9.460737937559129</v>
      </c>
      <c r="Y173" s="140">
        <v>62.293880542323201</v>
      </c>
      <c r="Z173" s="140">
        <v>98.253275109170303</v>
      </c>
      <c r="AA173" s="140">
        <v>118.61614497528831</v>
      </c>
      <c r="AB173" s="140">
        <v>94.650205761316869</v>
      </c>
      <c r="AC173" s="140">
        <v>70.533948582729067</v>
      </c>
    </row>
    <row r="174" spans="1:29" s="36" customFormat="1" ht="12.75">
      <c r="A174" s="144">
        <v>8</v>
      </c>
      <c r="B174" s="144">
        <v>2</v>
      </c>
      <c r="C174" s="144">
        <v>4</v>
      </c>
      <c r="D174" s="128">
        <v>170048</v>
      </c>
      <c r="E174" s="56" t="s">
        <v>53</v>
      </c>
      <c r="F174" s="140">
        <v>222.22222222222223</v>
      </c>
      <c r="G174" s="140">
        <v>387.99076212471135</v>
      </c>
      <c r="H174" s="140">
        <v>434.98168498168496</v>
      </c>
      <c r="I174" s="140">
        <v>403.87042490534287</v>
      </c>
      <c r="J174" s="140">
        <v>279.56989247311827</v>
      </c>
      <c r="K174" s="140">
        <v>337.83210253798489</v>
      </c>
      <c r="L174" s="140">
        <v>112.67605633802818</v>
      </c>
      <c r="M174" s="140">
        <v>249.42263279445726</v>
      </c>
      <c r="N174" s="140">
        <v>224.35897435897436</v>
      </c>
      <c r="O174" s="140">
        <v>218.7631468237274</v>
      </c>
      <c r="P174" s="140">
        <v>91.397849462365599</v>
      </c>
      <c r="Q174" s="140">
        <v>176.55547067311775</v>
      </c>
      <c r="R174" s="140">
        <v>100.1564945226917</v>
      </c>
      <c r="S174" s="140">
        <v>78.521939953810659</v>
      </c>
      <c r="T174" s="140">
        <v>105.3113553113553</v>
      </c>
      <c r="U174" s="140">
        <v>67.311737484223784</v>
      </c>
      <c r="V174" s="140">
        <v>48.387096774193559</v>
      </c>
      <c r="W174" s="140">
        <v>82.335964688905875</v>
      </c>
      <c r="X174" s="140">
        <v>9.3896713615023479</v>
      </c>
      <c r="Y174" s="140">
        <v>60.046189376443422</v>
      </c>
      <c r="Z174" s="140">
        <v>105.31135531135531</v>
      </c>
      <c r="AA174" s="140">
        <v>117.79554059739168</v>
      </c>
      <c r="AB174" s="140">
        <v>139.78494623655914</v>
      </c>
      <c r="AC174" s="140">
        <v>78.940667175961295</v>
      </c>
    </row>
    <row r="175" spans="1:29" s="36" customFormat="1" ht="12.75">
      <c r="A175" s="144">
        <v>8</v>
      </c>
      <c r="B175" s="144">
        <v>2</v>
      </c>
      <c r="C175" s="144">
        <v>4</v>
      </c>
      <c r="D175" s="128">
        <v>954036</v>
      </c>
      <c r="E175" s="56" t="s">
        <v>145</v>
      </c>
      <c r="F175" s="140">
        <v>291.9851067999216</v>
      </c>
      <c r="G175" s="140">
        <v>465.11627906976742</v>
      </c>
      <c r="H175" s="140">
        <v>640.10040790712276</v>
      </c>
      <c r="I175" s="140">
        <v>492.68438339802935</v>
      </c>
      <c r="J175" s="140">
        <v>187.52130923968633</v>
      </c>
      <c r="K175" s="140">
        <v>405.96239625091749</v>
      </c>
      <c r="L175" s="140">
        <v>203.80168528316676</v>
      </c>
      <c r="M175" s="140">
        <v>334.50143357757247</v>
      </c>
      <c r="N175" s="140">
        <v>411.04486978349541</v>
      </c>
      <c r="O175" s="140">
        <v>241.86324275903254</v>
      </c>
      <c r="P175" s="140">
        <v>81.827480395499478</v>
      </c>
      <c r="Q175" s="140">
        <v>251.25628140703517</v>
      </c>
      <c r="R175" s="140">
        <v>78.385263570448743</v>
      </c>
      <c r="S175" s="140">
        <v>114.68620579802483</v>
      </c>
      <c r="T175" s="140">
        <v>131.78537809852534</v>
      </c>
      <c r="U175" s="140">
        <v>107.49477455957009</v>
      </c>
      <c r="V175" s="140">
        <v>54.551653596999671</v>
      </c>
      <c r="W175" s="140">
        <v>95.985545706058403</v>
      </c>
      <c r="X175" s="140">
        <v>9.7981579463060928</v>
      </c>
      <c r="Y175" s="140">
        <v>15.928639694170119</v>
      </c>
      <c r="Z175" s="140">
        <v>97.270160025101987</v>
      </c>
      <c r="AA175" s="140">
        <v>143.32636607942669</v>
      </c>
      <c r="AB175" s="140">
        <v>51.142175247187183</v>
      </c>
      <c r="AC175" s="140">
        <v>58.720569137823951</v>
      </c>
    </row>
    <row r="176" spans="1:29" s="36" customFormat="1" ht="12.75">
      <c r="A176" s="145"/>
      <c r="B176" s="145"/>
      <c r="C176" s="145"/>
      <c r="D176" s="146"/>
      <c r="E176" s="135" t="s">
        <v>215</v>
      </c>
      <c r="F176" s="272">
        <v>207.68956135275215</v>
      </c>
      <c r="G176" s="272">
        <v>356.81628047238274</v>
      </c>
      <c r="H176" s="272">
        <v>428.78114811919693</v>
      </c>
      <c r="I176" s="272">
        <v>413.00748632306363</v>
      </c>
      <c r="J176" s="272">
        <v>267.60983508756982</v>
      </c>
      <c r="K176" s="272">
        <v>324.1196332138299</v>
      </c>
      <c r="L176" s="272">
        <v>141.57853915569947</v>
      </c>
      <c r="M176" s="272">
        <v>231.71657036129108</v>
      </c>
      <c r="N176" s="272">
        <v>261.19616403881719</v>
      </c>
      <c r="O176" s="272">
        <v>202.99452922545348</v>
      </c>
      <c r="P176" s="272">
        <v>125.92150679677844</v>
      </c>
      <c r="Q176" s="272">
        <v>188.81768140232771</v>
      </c>
      <c r="R176" s="272">
        <v>55.769633250027702</v>
      </c>
      <c r="S176" s="272">
        <v>81.519095702251022</v>
      </c>
      <c r="T176" s="272">
        <v>83.31585670435264</v>
      </c>
      <c r="U176" s="272">
        <v>70.544198099625689</v>
      </c>
      <c r="V176" s="272">
        <v>38.564793113734176</v>
      </c>
      <c r="W176" s="272">
        <v>65.442886998007495</v>
      </c>
      <c r="X176" s="272">
        <v>10.341388947025004</v>
      </c>
      <c r="Y176" s="272">
        <v>43.580614408840638</v>
      </c>
      <c r="Z176" s="272">
        <v>84.269127376027143</v>
      </c>
      <c r="AA176" s="272">
        <v>139.46875899798445</v>
      </c>
      <c r="AB176" s="272">
        <v>103.12353517705715</v>
      </c>
      <c r="AC176" s="272">
        <v>69.859064813494726</v>
      </c>
    </row>
    <row r="177" spans="1:29" s="36" customFormat="1" ht="12.75">
      <c r="A177" s="144">
        <v>9</v>
      </c>
      <c r="B177" s="144">
        <v>3</v>
      </c>
      <c r="C177" s="144">
        <v>4</v>
      </c>
      <c r="D177" s="128">
        <v>958004</v>
      </c>
      <c r="E177" s="56" t="s">
        <v>146</v>
      </c>
      <c r="F177" s="140">
        <v>219.94501374656338</v>
      </c>
      <c r="G177" s="140">
        <v>320.56293979671619</v>
      </c>
      <c r="H177" s="140">
        <v>373.16245759517528</v>
      </c>
      <c r="I177" s="140">
        <v>280</v>
      </c>
      <c r="J177" s="140">
        <v>194.17475728155338</v>
      </c>
      <c r="K177" s="140">
        <v>274.20914490951787</v>
      </c>
      <c r="L177" s="140">
        <v>147.46313421644589</v>
      </c>
      <c r="M177" s="140">
        <v>211.1024237685692</v>
      </c>
      <c r="N177" s="140">
        <v>218.6204297022239</v>
      </c>
      <c r="O177" s="140">
        <v>96.666666666666671</v>
      </c>
      <c r="P177" s="140">
        <v>83.848190644307138</v>
      </c>
      <c r="Q177" s="140">
        <v>151.2639867384998</v>
      </c>
      <c r="R177" s="140">
        <v>67.483129217695577</v>
      </c>
      <c r="S177" s="140">
        <v>66.458170445660699</v>
      </c>
      <c r="T177" s="140">
        <v>67.847719562759139</v>
      </c>
      <c r="U177" s="140">
        <v>33.33333333333335</v>
      </c>
      <c r="V177" s="140">
        <v>26.478375992939096</v>
      </c>
      <c r="W177" s="140">
        <v>53.874844591794457</v>
      </c>
      <c r="X177" s="140">
        <v>4.9987503124218948</v>
      </c>
      <c r="Y177" s="140">
        <v>43.002345582486313</v>
      </c>
      <c r="Z177" s="140">
        <v>86.694308330192243</v>
      </c>
      <c r="AA177" s="140">
        <v>150</v>
      </c>
      <c r="AB177" s="140">
        <v>83.848190644307138</v>
      </c>
      <c r="AC177" s="140">
        <v>69.070313579223651</v>
      </c>
    </row>
    <row r="178" spans="1:29" s="36" customFormat="1" ht="12.75">
      <c r="A178" s="144">
        <v>9</v>
      </c>
      <c r="B178" s="144">
        <v>3</v>
      </c>
      <c r="C178" s="144">
        <v>4</v>
      </c>
      <c r="D178" s="128">
        <v>378004</v>
      </c>
      <c r="E178" s="56" t="s">
        <v>79</v>
      </c>
      <c r="F178" s="140">
        <v>133.37835556305927</v>
      </c>
      <c r="G178" s="140">
        <v>202.19670494258611</v>
      </c>
      <c r="H178" s="140">
        <v>178.99199246349505</v>
      </c>
      <c r="I178" s="140">
        <v>221.37745974955277</v>
      </c>
      <c r="J178" s="140">
        <v>115.55555555555556</v>
      </c>
      <c r="K178" s="140">
        <v>169.83016983016984</v>
      </c>
      <c r="L178" s="140">
        <v>86.105014350835731</v>
      </c>
      <c r="M178" s="140">
        <v>109.83524712930605</v>
      </c>
      <c r="N178" s="140">
        <v>87.14083843617523</v>
      </c>
      <c r="O178" s="140">
        <v>87.20930232558139</v>
      </c>
      <c r="P178" s="140">
        <v>32.592592592592588</v>
      </c>
      <c r="Q178" s="140">
        <v>82.644628099173559</v>
      </c>
      <c r="R178" s="140">
        <v>47.273341212223542</v>
      </c>
      <c r="S178" s="140">
        <v>44.932601098352492</v>
      </c>
      <c r="T178" s="140">
        <v>37.682524729156853</v>
      </c>
      <c r="U178" s="140">
        <v>33.542039355992848</v>
      </c>
      <c r="V178" s="140">
        <v>20.74074074074074</v>
      </c>
      <c r="W178" s="140">
        <v>38.143674507310877</v>
      </c>
      <c r="X178" s="140">
        <v>0</v>
      </c>
      <c r="Y178" s="140">
        <v>47.428856714927612</v>
      </c>
      <c r="Z178" s="140">
        <v>54.168629298162976</v>
      </c>
      <c r="AA178" s="140">
        <v>100.62611806797854</v>
      </c>
      <c r="AB178" s="140">
        <v>62.222222222222221</v>
      </c>
      <c r="AC178" s="140">
        <v>49.041867223685408</v>
      </c>
    </row>
    <row r="179" spans="1:29" s="36" customFormat="1" ht="12.75">
      <c r="A179" s="144">
        <v>9</v>
      </c>
      <c r="B179" s="144">
        <v>3</v>
      </c>
      <c r="C179" s="144">
        <v>4</v>
      </c>
      <c r="D179" s="128">
        <v>554008</v>
      </c>
      <c r="E179" s="56" t="s">
        <v>99</v>
      </c>
      <c r="F179" s="140">
        <v>195.97989949748745</v>
      </c>
      <c r="G179" s="140">
        <v>319.5131228604032</v>
      </c>
      <c r="H179" s="140">
        <v>389.70866439651911</v>
      </c>
      <c r="I179" s="140">
        <v>328.47951236031156</v>
      </c>
      <c r="J179" s="140">
        <v>154.83870967741936</v>
      </c>
      <c r="K179" s="140">
        <v>273.91603578802477</v>
      </c>
      <c r="L179" s="140">
        <v>123.11557788944722</v>
      </c>
      <c r="M179" s="140">
        <v>193.99011030810195</v>
      </c>
      <c r="N179" s="140">
        <v>268.63412788497919</v>
      </c>
      <c r="O179" s="140">
        <v>169.31933626820182</v>
      </c>
      <c r="P179" s="140">
        <v>60.215053763440864</v>
      </c>
      <c r="Q179" s="140">
        <v>161.73434273916035</v>
      </c>
      <c r="R179" s="140">
        <v>65.326633165829151</v>
      </c>
      <c r="S179" s="140">
        <v>98.896918980601015</v>
      </c>
      <c r="T179" s="140">
        <v>75.671585319712463</v>
      </c>
      <c r="U179" s="140">
        <v>67.727734507280715</v>
      </c>
      <c r="V179" s="140">
        <v>55.91397849462367</v>
      </c>
      <c r="W179" s="140">
        <v>72.264280798348253</v>
      </c>
      <c r="X179" s="140">
        <v>7.5376884422110546</v>
      </c>
      <c r="Y179" s="140">
        <v>26.626093571700263</v>
      </c>
      <c r="Z179" s="140">
        <v>45.402951191827469</v>
      </c>
      <c r="AA179" s="140">
        <v>91.432441584828993</v>
      </c>
      <c r="AB179" s="140">
        <v>38.70967741935484</v>
      </c>
      <c r="AC179" s="140">
        <v>39.917412250516172</v>
      </c>
    </row>
    <row r="180" spans="1:29" s="36" customFormat="1" ht="12.75">
      <c r="A180" s="144">
        <v>9</v>
      </c>
      <c r="B180" s="144">
        <v>3</v>
      </c>
      <c r="C180" s="144">
        <v>4</v>
      </c>
      <c r="D180" s="128">
        <v>170008</v>
      </c>
      <c r="E180" s="56" t="s">
        <v>48</v>
      </c>
      <c r="F180" s="140">
        <v>193.58566888182605</v>
      </c>
      <c r="G180" s="140">
        <v>455.61296383278551</v>
      </c>
      <c r="H180" s="140">
        <v>594.76253883710615</v>
      </c>
      <c r="I180" s="140">
        <v>500.85616438356163</v>
      </c>
      <c r="J180" s="140">
        <v>151.92620727075422</v>
      </c>
      <c r="K180" s="140">
        <v>368.49109965064048</v>
      </c>
      <c r="L180" s="140">
        <v>121.35221034383126</v>
      </c>
      <c r="M180" s="140">
        <v>277.12541099107563</v>
      </c>
      <c r="N180" s="140">
        <v>350.64358632933869</v>
      </c>
      <c r="O180" s="140">
        <v>252.56849315068493</v>
      </c>
      <c r="P180" s="140">
        <v>81.389039609332613</v>
      </c>
      <c r="Q180" s="140">
        <v>211.2793212443853</v>
      </c>
      <c r="R180" s="140">
        <v>60.67610517191563</v>
      </c>
      <c r="S180" s="140">
        <v>117.42602160638808</v>
      </c>
      <c r="T180" s="140">
        <v>97.647581003106978</v>
      </c>
      <c r="U180" s="140">
        <v>68.493150684931507</v>
      </c>
      <c r="V180" s="140">
        <v>27.129679869777526</v>
      </c>
      <c r="W180" s="140">
        <v>74.030943270670463</v>
      </c>
      <c r="X180" s="140">
        <v>11.557353366079168</v>
      </c>
      <c r="Y180" s="140">
        <v>61.061531235321745</v>
      </c>
      <c r="Z180" s="140">
        <v>146.47137150466045</v>
      </c>
      <c r="AA180" s="140">
        <v>179.79452054794518</v>
      </c>
      <c r="AB180" s="140">
        <v>43.407487791644058</v>
      </c>
      <c r="AC180" s="140">
        <v>83.180835135584758</v>
      </c>
    </row>
    <row r="181" spans="1:29" s="36" customFormat="1" ht="12.75">
      <c r="A181" s="144">
        <v>9</v>
      </c>
      <c r="B181" s="144">
        <v>3</v>
      </c>
      <c r="C181" s="144">
        <v>4</v>
      </c>
      <c r="D181" s="128">
        <v>162004</v>
      </c>
      <c r="E181" s="56" t="s">
        <v>40</v>
      </c>
      <c r="F181" s="140">
        <v>153.89082462253194</v>
      </c>
      <c r="G181" s="140">
        <v>390.48473967684032</v>
      </c>
      <c r="H181" s="140">
        <v>409.30633347694959</v>
      </c>
      <c r="I181" s="140">
        <v>348.03723188992302</v>
      </c>
      <c r="J181" s="140">
        <v>121.51898734177215</v>
      </c>
      <c r="K181" s="140">
        <v>277.35348500683335</v>
      </c>
      <c r="L181" s="140">
        <v>113.24041811846691</v>
      </c>
      <c r="M181" s="140">
        <v>273.78815080789946</v>
      </c>
      <c r="N181" s="140">
        <v>314.51960361912967</v>
      </c>
      <c r="O181" s="140">
        <v>222.5819506272764</v>
      </c>
      <c r="P181" s="140">
        <v>75.949367088607588</v>
      </c>
      <c r="Q181" s="140">
        <v>195.35332422220435</v>
      </c>
      <c r="R181" s="140">
        <v>37.746806039488966</v>
      </c>
      <c r="S181" s="140">
        <v>103.23159784560148</v>
      </c>
      <c r="T181" s="140">
        <v>73.244291253769944</v>
      </c>
      <c r="U181" s="140">
        <v>76.891946580331805</v>
      </c>
      <c r="V181" s="140">
        <v>10.126582278481015</v>
      </c>
      <c r="W181" s="140">
        <v>59.490312726103383</v>
      </c>
      <c r="X181" s="140">
        <v>2.9036004645760745</v>
      </c>
      <c r="Y181" s="140">
        <v>13.464991023339318</v>
      </c>
      <c r="Z181" s="140">
        <v>21.542438604049977</v>
      </c>
      <c r="AA181" s="140">
        <v>48.563334682314846</v>
      </c>
      <c r="AB181" s="140">
        <v>35.443037974683541</v>
      </c>
      <c r="AC181" s="140">
        <v>22.509848058525606</v>
      </c>
    </row>
    <row r="182" spans="1:29" s="36" customFormat="1" ht="12.75">
      <c r="A182" s="144">
        <v>9</v>
      </c>
      <c r="B182" s="144">
        <v>3</v>
      </c>
      <c r="C182" s="144">
        <v>4</v>
      </c>
      <c r="D182" s="128">
        <v>362024</v>
      </c>
      <c r="E182" s="56" t="s">
        <v>66</v>
      </c>
      <c r="F182" s="140">
        <v>313.75166889185584</v>
      </c>
      <c r="G182" s="140">
        <v>625</v>
      </c>
      <c r="H182" s="140">
        <v>562.94779938587521</v>
      </c>
      <c r="I182" s="140">
        <v>562.09850107066381</v>
      </c>
      <c r="J182" s="140">
        <v>292.39766081871346</v>
      </c>
      <c r="K182" s="140">
        <v>460.71254270375789</v>
      </c>
      <c r="L182" s="140">
        <v>246.99599465954608</v>
      </c>
      <c r="M182" s="140">
        <v>524.36440677966095</v>
      </c>
      <c r="N182" s="140">
        <v>424.7697031729785</v>
      </c>
      <c r="O182" s="140">
        <v>380.08565310492509</v>
      </c>
      <c r="P182" s="140">
        <v>220.92267706302792</v>
      </c>
      <c r="Q182" s="140">
        <v>352.36700829673015</v>
      </c>
      <c r="R182" s="140">
        <v>63.417890520694257</v>
      </c>
      <c r="S182" s="140">
        <v>58.262711864406803</v>
      </c>
      <c r="T182" s="140">
        <v>81.883316274309166</v>
      </c>
      <c r="U182" s="140">
        <v>64.239828693790173</v>
      </c>
      <c r="V182" s="140">
        <v>32.488628979857054</v>
      </c>
      <c r="W182" s="140">
        <v>61.493411420204993</v>
      </c>
      <c r="X182" s="140">
        <v>3.3377837116154874</v>
      </c>
      <c r="Y182" s="140">
        <v>42.372881355932201</v>
      </c>
      <c r="Z182" s="140">
        <v>56.29477993858751</v>
      </c>
      <c r="AA182" s="140">
        <v>117.77301927194861</v>
      </c>
      <c r="AB182" s="140">
        <v>38.98635477582846</v>
      </c>
      <c r="AC182" s="140">
        <v>46.852122986822842</v>
      </c>
    </row>
    <row r="183" spans="1:29" s="36" customFormat="1" ht="12.75">
      <c r="A183" s="144">
        <v>9</v>
      </c>
      <c r="B183" s="144">
        <v>3</v>
      </c>
      <c r="C183" s="144">
        <v>4</v>
      </c>
      <c r="D183" s="128">
        <v>162008</v>
      </c>
      <c r="E183" s="56" t="s">
        <v>41</v>
      </c>
      <c r="F183" s="140">
        <v>146.93877551020407</v>
      </c>
      <c r="G183" s="140">
        <v>302.12765957446811</v>
      </c>
      <c r="H183" s="140">
        <v>243.18658280922435</v>
      </c>
      <c r="I183" s="140">
        <v>319.87205117952828</v>
      </c>
      <c r="J183" s="140">
        <v>135.98834385624087</v>
      </c>
      <c r="K183" s="140">
        <v>224.36391673091748</v>
      </c>
      <c r="L183" s="140">
        <v>97.959183673469383</v>
      </c>
      <c r="M183" s="140">
        <v>182.97872340425531</v>
      </c>
      <c r="N183" s="140">
        <v>117.40041928721175</v>
      </c>
      <c r="O183" s="140">
        <v>127.94882047181127</v>
      </c>
      <c r="P183" s="140">
        <v>72.850898494414764</v>
      </c>
      <c r="Q183" s="140">
        <v>118.7355435620663</v>
      </c>
      <c r="R183" s="140">
        <v>46.258503401360549</v>
      </c>
      <c r="S183" s="140">
        <v>63.829787234042541</v>
      </c>
      <c r="T183" s="140">
        <v>67.085953878406741</v>
      </c>
      <c r="U183" s="140">
        <v>91.9632147141144</v>
      </c>
      <c r="V183" s="140">
        <v>9.7134531325886364</v>
      </c>
      <c r="W183" s="140">
        <v>56.283731688511956</v>
      </c>
      <c r="X183" s="140">
        <v>2.7210884353741496</v>
      </c>
      <c r="Y183" s="140">
        <v>55.319148936170215</v>
      </c>
      <c r="Z183" s="140">
        <v>58.700209643605874</v>
      </c>
      <c r="AA183" s="140">
        <v>99.960015993602568</v>
      </c>
      <c r="AB183" s="140">
        <v>53.423992229237491</v>
      </c>
      <c r="AC183" s="140">
        <v>49.344641480339241</v>
      </c>
    </row>
    <row r="184" spans="1:29" s="36" customFormat="1" ht="12.75">
      <c r="A184" s="144">
        <v>9</v>
      </c>
      <c r="B184" s="144">
        <v>3</v>
      </c>
      <c r="C184" s="144">
        <v>4</v>
      </c>
      <c r="D184" s="128">
        <v>754008</v>
      </c>
      <c r="E184" s="56" t="s">
        <v>121</v>
      </c>
      <c r="F184" s="140">
        <v>147.76742691937037</v>
      </c>
      <c r="G184" s="140">
        <v>292.70888770622673</v>
      </c>
      <c r="H184" s="140">
        <v>339.88316516197557</v>
      </c>
      <c r="I184" s="140">
        <v>339.98521803399848</v>
      </c>
      <c r="J184" s="140">
        <v>251.21065375302661</v>
      </c>
      <c r="K184" s="140">
        <v>260.97664945768008</v>
      </c>
      <c r="L184" s="140">
        <v>110.82557018952778</v>
      </c>
      <c r="M184" s="140">
        <v>212.87919105907397</v>
      </c>
      <c r="N184" s="140">
        <v>236.32501327668615</v>
      </c>
      <c r="O184" s="140">
        <v>204.48386302044838</v>
      </c>
      <c r="P184" s="140">
        <v>111.98547215496369</v>
      </c>
      <c r="Q184" s="140">
        <v>169.56377587268506</v>
      </c>
      <c r="R184" s="140">
        <v>36.941856729842591</v>
      </c>
      <c r="S184" s="140">
        <v>61.202767429483771</v>
      </c>
      <c r="T184" s="140">
        <v>47.796070100902803</v>
      </c>
      <c r="U184" s="140">
        <v>32.027593003202767</v>
      </c>
      <c r="V184" s="140">
        <v>24.213075060532685</v>
      </c>
      <c r="W184" s="140">
        <v>40.25955572396154</v>
      </c>
      <c r="X184" s="140">
        <v>0</v>
      </c>
      <c r="Y184" s="140">
        <v>18.626929217668973</v>
      </c>
      <c r="Z184" s="140">
        <v>55.762081784386616</v>
      </c>
      <c r="AA184" s="140">
        <v>103.47376201034737</v>
      </c>
      <c r="AB184" s="140">
        <v>115.01210653753027</v>
      </c>
      <c r="AC184" s="140">
        <v>51.153317861033493</v>
      </c>
    </row>
    <row r="185" spans="1:29" s="36" customFormat="1" ht="12.75">
      <c r="A185" s="144">
        <v>9</v>
      </c>
      <c r="B185" s="144">
        <v>3</v>
      </c>
      <c r="C185" s="144">
        <v>4</v>
      </c>
      <c r="D185" s="128">
        <v>954016</v>
      </c>
      <c r="E185" s="56" t="s">
        <v>140</v>
      </c>
      <c r="F185" s="140">
        <v>480.70175438596493</v>
      </c>
      <c r="G185" s="140">
        <v>645.90542099192612</v>
      </c>
      <c r="H185" s="140">
        <v>782.95912492803677</v>
      </c>
      <c r="I185" s="140">
        <v>640.74479737130332</v>
      </c>
      <c r="J185" s="140">
        <v>414.4736842105263</v>
      </c>
      <c r="K185" s="140">
        <v>584.46260473776772</v>
      </c>
      <c r="L185" s="140">
        <v>410.5263157894737</v>
      </c>
      <c r="M185" s="140">
        <v>461.36101499423302</v>
      </c>
      <c r="N185" s="140">
        <v>592.97639608520433</v>
      </c>
      <c r="O185" s="140">
        <v>366.92223439211392</v>
      </c>
      <c r="P185" s="140">
        <v>282.89473684210526</v>
      </c>
      <c r="Q185" s="140">
        <v>424.1233060928933</v>
      </c>
      <c r="R185" s="140">
        <v>63.157894736842103</v>
      </c>
      <c r="S185" s="140">
        <v>132.64129181084195</v>
      </c>
      <c r="T185" s="140">
        <v>86.355785837651084</v>
      </c>
      <c r="U185" s="140">
        <v>54.764512595837907</v>
      </c>
      <c r="V185" s="140">
        <v>6.5789473684210522</v>
      </c>
      <c r="W185" s="140">
        <v>69.307954898106971</v>
      </c>
      <c r="X185" s="140">
        <v>7.0175438596491224</v>
      </c>
      <c r="Y185" s="140">
        <v>51.903114186851205</v>
      </c>
      <c r="Z185" s="140">
        <v>103.62694300518135</v>
      </c>
      <c r="AA185" s="140">
        <v>219.05805038335157</v>
      </c>
      <c r="AB185" s="140">
        <v>125</v>
      </c>
      <c r="AC185" s="140">
        <v>91.031343746767348</v>
      </c>
    </row>
    <row r="186" spans="1:29" s="36" customFormat="1" ht="12.75">
      <c r="A186" s="144">
        <v>9</v>
      </c>
      <c r="B186" s="144">
        <v>3</v>
      </c>
      <c r="C186" s="144">
        <v>4</v>
      </c>
      <c r="D186" s="128">
        <v>158016</v>
      </c>
      <c r="E186" s="56" t="s">
        <v>33</v>
      </c>
      <c r="F186" s="140">
        <v>219.44632005401755</v>
      </c>
      <c r="G186" s="140">
        <v>365.9202621518296</v>
      </c>
      <c r="H186" s="140">
        <v>311.9682359614294</v>
      </c>
      <c r="I186" s="140">
        <v>245.20255863539447</v>
      </c>
      <c r="J186" s="140">
        <v>112.43386243386246</v>
      </c>
      <c r="K186" s="140">
        <v>251.407884151247</v>
      </c>
      <c r="L186" s="140">
        <v>168.80486158001352</v>
      </c>
      <c r="M186" s="140">
        <v>251.22883670125614</v>
      </c>
      <c r="N186" s="140">
        <v>136.13159387407828</v>
      </c>
      <c r="O186" s="140">
        <v>122.60127931769723</v>
      </c>
      <c r="P186" s="140">
        <v>39.682539682539684</v>
      </c>
      <c r="Q186" s="140">
        <v>149.8390989541432</v>
      </c>
      <c r="R186" s="140">
        <v>37.13706954760297</v>
      </c>
      <c r="S186" s="140">
        <v>43.691971600218473</v>
      </c>
      <c r="T186" s="140">
        <v>102.09869540555874</v>
      </c>
      <c r="U186" s="140">
        <v>47.974413646055432</v>
      </c>
      <c r="V186" s="140">
        <v>39.682539682539698</v>
      </c>
      <c r="W186" s="140">
        <v>52.292839903459374</v>
      </c>
      <c r="X186" s="140">
        <v>13.504388926401081</v>
      </c>
      <c r="Y186" s="140">
        <v>70.999453850354996</v>
      </c>
      <c r="Z186" s="140">
        <v>73.737946681792394</v>
      </c>
      <c r="AA186" s="140">
        <v>74.626865671641795</v>
      </c>
      <c r="AB186" s="140">
        <v>33.06878306878307</v>
      </c>
      <c r="AC186" s="140">
        <v>49.275945293644405</v>
      </c>
    </row>
    <row r="187" spans="1:29" s="41" customFormat="1" ht="12.75">
      <c r="A187" s="144">
        <v>9</v>
      </c>
      <c r="B187" s="144">
        <v>3</v>
      </c>
      <c r="C187" s="144">
        <v>4</v>
      </c>
      <c r="D187" s="128">
        <v>362028</v>
      </c>
      <c r="E187" s="56" t="s">
        <v>67</v>
      </c>
      <c r="F187" s="140">
        <v>97.349918875067615</v>
      </c>
      <c r="G187" s="140">
        <v>207.04845814977975</v>
      </c>
      <c r="H187" s="140">
        <v>227.37608003638016</v>
      </c>
      <c r="I187" s="140">
        <v>354.4423440453686</v>
      </c>
      <c r="J187" s="140">
        <v>184.21052631578945</v>
      </c>
      <c r="K187" s="140">
        <v>199.45826151194285</v>
      </c>
      <c r="L187" s="140">
        <v>70.308274743104377</v>
      </c>
      <c r="M187" s="140">
        <v>167.40088105726872</v>
      </c>
      <c r="N187" s="140">
        <v>127.3306048203729</v>
      </c>
      <c r="O187" s="140">
        <v>160.68052930056712</v>
      </c>
      <c r="P187" s="140">
        <v>110.52631578947367</v>
      </c>
      <c r="Q187" s="140">
        <v>120.6599359763605</v>
      </c>
      <c r="R187" s="140">
        <v>24.337479718766904</v>
      </c>
      <c r="S187" s="140">
        <v>30.837004405286347</v>
      </c>
      <c r="T187" s="140">
        <v>40.92769440654844</v>
      </c>
      <c r="U187" s="140">
        <v>51.984877126654069</v>
      </c>
      <c r="V187" s="140">
        <v>10.526315789473687</v>
      </c>
      <c r="W187" s="140">
        <v>31.191003857834687</v>
      </c>
      <c r="X187" s="140">
        <v>2.7041644131963225</v>
      </c>
      <c r="Y187" s="140">
        <v>8.8105726872246706</v>
      </c>
      <c r="Z187" s="140">
        <v>59.11778080945885</v>
      </c>
      <c r="AA187" s="140">
        <v>141.77693761814746</v>
      </c>
      <c r="AB187" s="140">
        <v>63.157894736842103</v>
      </c>
      <c r="AC187" s="140">
        <v>47.607321677747684</v>
      </c>
    </row>
    <row r="188" spans="1:29" s="36" customFormat="1" ht="12.75">
      <c r="A188" s="144">
        <v>9</v>
      </c>
      <c r="B188" s="144">
        <v>3</v>
      </c>
      <c r="C188" s="144">
        <v>4</v>
      </c>
      <c r="D188" s="128">
        <v>974028</v>
      </c>
      <c r="E188" s="56" t="s">
        <v>157</v>
      </c>
      <c r="F188" s="140">
        <v>173.20427916454409</v>
      </c>
      <c r="G188" s="140">
        <v>332.50207813798841</v>
      </c>
      <c r="H188" s="140">
        <v>317.77956556717618</v>
      </c>
      <c r="I188" s="140">
        <v>309.27835051546396</v>
      </c>
      <c r="J188" s="140">
        <v>150.13648771610553</v>
      </c>
      <c r="K188" s="140">
        <v>250.50975822895424</v>
      </c>
      <c r="L188" s="140">
        <v>117.16760061130923</v>
      </c>
      <c r="M188" s="140">
        <v>241.06400665004156</v>
      </c>
      <c r="N188" s="140">
        <v>209.1713596138375</v>
      </c>
      <c r="O188" s="140">
        <v>136.2297496318115</v>
      </c>
      <c r="P188" s="140">
        <v>68.243858052775252</v>
      </c>
      <c r="Q188" s="140">
        <v>151.47101660355375</v>
      </c>
      <c r="R188" s="140">
        <v>56.036678553234843</v>
      </c>
      <c r="S188" s="140">
        <v>74.812967581047403</v>
      </c>
      <c r="T188" s="140">
        <v>36.202735317779599</v>
      </c>
      <c r="U188" s="140">
        <v>66.273932253313689</v>
      </c>
      <c r="V188" s="140">
        <v>27.297543221110111</v>
      </c>
      <c r="W188" s="140">
        <v>53.16050101951646</v>
      </c>
      <c r="X188" s="140">
        <v>0</v>
      </c>
      <c r="Y188" s="140">
        <v>16.625103906899419</v>
      </c>
      <c r="Z188" s="140">
        <v>72.405470635559126</v>
      </c>
      <c r="AA188" s="140">
        <v>106.77466863033874</v>
      </c>
      <c r="AB188" s="140">
        <v>54.595086442220207</v>
      </c>
      <c r="AC188" s="140">
        <v>45.878240605884066</v>
      </c>
    </row>
    <row r="189" spans="1:29" s="36" customFormat="1" ht="12.75">
      <c r="A189" s="144">
        <v>9</v>
      </c>
      <c r="B189" s="144">
        <v>3</v>
      </c>
      <c r="C189" s="144">
        <v>4</v>
      </c>
      <c r="D189" s="128">
        <v>962040</v>
      </c>
      <c r="E189" s="56" t="s">
        <v>153</v>
      </c>
      <c r="F189" s="140">
        <v>195.40229885057471</v>
      </c>
      <c r="G189" s="140">
        <v>297.31275014293874</v>
      </c>
      <c r="H189" s="140">
        <v>321.39093782929405</v>
      </c>
      <c r="I189" s="140">
        <v>308.05687203791467</v>
      </c>
      <c r="J189" s="140">
        <v>193.66197183098589</v>
      </c>
      <c r="K189" s="140">
        <v>260.15291430841029</v>
      </c>
      <c r="L189" s="140">
        <v>134.09961685823754</v>
      </c>
      <c r="M189" s="140">
        <v>160.09148084619784</v>
      </c>
      <c r="N189" s="140">
        <v>158.06111696522657</v>
      </c>
      <c r="O189" s="140">
        <v>127.96208530805687</v>
      </c>
      <c r="P189" s="140">
        <v>99.765258215962447</v>
      </c>
      <c r="Q189" s="140">
        <v>136.03415748187865</v>
      </c>
      <c r="R189" s="140">
        <v>57.47126436781609</v>
      </c>
      <c r="S189" s="140">
        <v>120.06861063464832</v>
      </c>
      <c r="T189" s="140">
        <v>100.10537407797686</v>
      </c>
      <c r="U189" s="140">
        <v>75.829383886255968</v>
      </c>
      <c r="V189" s="140">
        <v>23.474178403755868</v>
      </c>
      <c r="W189" s="140">
        <v>74.471254095918979</v>
      </c>
      <c r="X189" s="140">
        <v>3.8314176245210727</v>
      </c>
      <c r="Y189" s="140">
        <v>17.152658662092623</v>
      </c>
      <c r="Z189" s="140">
        <v>63.224446786090624</v>
      </c>
      <c r="AA189" s="140">
        <v>104.26540284360189</v>
      </c>
      <c r="AB189" s="140">
        <v>70.422535211267601</v>
      </c>
      <c r="AC189" s="140">
        <v>49.647502730612651</v>
      </c>
    </row>
    <row r="190" spans="1:29" s="36" customFormat="1" ht="12.75">
      <c r="A190" s="144">
        <v>9</v>
      </c>
      <c r="B190" s="144">
        <v>3</v>
      </c>
      <c r="C190" s="144">
        <v>4</v>
      </c>
      <c r="D190" s="128">
        <v>158028</v>
      </c>
      <c r="E190" s="56" t="s">
        <v>37</v>
      </c>
      <c r="F190" s="140">
        <v>134.07107895296872</v>
      </c>
      <c r="G190" s="140">
        <v>214.87603305785123</v>
      </c>
      <c r="H190" s="140">
        <v>225.21113543947453</v>
      </c>
      <c r="I190" s="140">
        <v>269.94601079784042</v>
      </c>
      <c r="J190" s="140">
        <v>235.84905660377359</v>
      </c>
      <c r="K190" s="140">
        <v>208.34573486517056</v>
      </c>
      <c r="L190" s="140">
        <v>89.380719301979141</v>
      </c>
      <c r="M190" s="140">
        <v>132.23140495867767</v>
      </c>
      <c r="N190" s="140">
        <v>147.01282452299031</v>
      </c>
      <c r="O190" s="140">
        <v>110.97780443911218</v>
      </c>
      <c r="P190" s="140">
        <v>94.339622641509436</v>
      </c>
      <c r="Q190" s="140">
        <v>113.10197035537828</v>
      </c>
      <c r="R190" s="140">
        <v>38.306022557991064</v>
      </c>
      <c r="S190" s="140">
        <v>52.89256198347109</v>
      </c>
      <c r="T190" s="140">
        <v>43.791054113231162</v>
      </c>
      <c r="U190" s="140">
        <v>41.991601679664086</v>
      </c>
      <c r="V190" s="140">
        <v>35.377358490566039</v>
      </c>
      <c r="W190" s="140">
        <v>42.264420501220307</v>
      </c>
      <c r="X190" s="140">
        <v>6.3843370929985106</v>
      </c>
      <c r="Y190" s="140">
        <v>29.752066115702476</v>
      </c>
      <c r="Z190" s="140">
        <v>34.407256803253048</v>
      </c>
      <c r="AA190" s="140">
        <v>116.9766046790642</v>
      </c>
      <c r="AB190" s="140">
        <v>106.1320754716981</v>
      </c>
      <c r="AC190" s="140">
        <v>52.979344008571935</v>
      </c>
    </row>
    <row r="191" spans="1:29" ht="12.75">
      <c r="A191" s="144">
        <v>9</v>
      </c>
      <c r="B191" s="144">
        <v>3</v>
      </c>
      <c r="C191" s="144">
        <v>4</v>
      </c>
      <c r="D191" s="128">
        <v>566076</v>
      </c>
      <c r="E191" s="56" t="s">
        <v>117</v>
      </c>
      <c r="F191" s="140">
        <v>194.47513812154696</v>
      </c>
      <c r="G191" s="140">
        <v>320.89291942797348</v>
      </c>
      <c r="H191" s="140">
        <v>385.95271210013908</v>
      </c>
      <c r="I191" s="140">
        <v>222.14854111405836</v>
      </c>
      <c r="J191" s="140">
        <v>250.74850299401197</v>
      </c>
      <c r="K191" s="140">
        <v>266.3574830784658</v>
      </c>
      <c r="L191" s="140">
        <v>117.12707182320443</v>
      </c>
      <c r="M191" s="140">
        <v>191.8381583536798</v>
      </c>
      <c r="N191" s="140">
        <v>170.37552155771905</v>
      </c>
      <c r="O191" s="140">
        <v>89.522546419098148</v>
      </c>
      <c r="P191" s="140">
        <v>112.27544910179641</v>
      </c>
      <c r="Q191" s="140">
        <v>134.11882677362746</v>
      </c>
      <c r="R191" s="140">
        <v>66.298342541436469</v>
      </c>
      <c r="S191" s="140">
        <v>97.663062434600647</v>
      </c>
      <c r="T191" s="140">
        <v>104.31154381084838</v>
      </c>
      <c r="U191" s="140">
        <v>56.366047745358102</v>
      </c>
      <c r="V191" s="140">
        <v>26.19760479041916</v>
      </c>
      <c r="W191" s="140">
        <v>70.193030834795692</v>
      </c>
      <c r="X191" s="140">
        <v>11.049723756906078</v>
      </c>
      <c r="Y191" s="140">
        <v>31.391698639693061</v>
      </c>
      <c r="Z191" s="140">
        <v>111.26564673157162</v>
      </c>
      <c r="AA191" s="140">
        <v>76.259946949602124</v>
      </c>
      <c r="AB191" s="140">
        <v>112.27544910179641</v>
      </c>
      <c r="AC191" s="140">
        <v>62.045625470042616</v>
      </c>
    </row>
    <row r="192" spans="1:29" ht="12.75">
      <c r="A192" s="144">
        <v>9</v>
      </c>
      <c r="B192" s="144">
        <v>3</v>
      </c>
      <c r="C192" s="144">
        <v>4</v>
      </c>
      <c r="D192" s="128">
        <v>382056</v>
      </c>
      <c r="E192" s="56" t="s">
        <v>92</v>
      </c>
      <c r="F192" s="140">
        <v>174.59361830222758</v>
      </c>
      <c r="G192" s="140">
        <v>298.07692307692309</v>
      </c>
      <c r="H192" s="140">
        <v>482.82265552460541</v>
      </c>
      <c r="I192" s="140">
        <v>446.09665427509293</v>
      </c>
      <c r="J192" s="140">
        <v>236.05150214592277</v>
      </c>
      <c r="K192" s="140">
        <v>314.55236778430691</v>
      </c>
      <c r="L192" s="140">
        <v>129.44009632751354</v>
      </c>
      <c r="M192" s="140">
        <v>197.11538461538461</v>
      </c>
      <c r="N192" s="140">
        <v>334.26183844011143</v>
      </c>
      <c r="O192" s="140">
        <v>278.81040892193306</v>
      </c>
      <c r="P192" s="140">
        <v>118.02575107296138</v>
      </c>
      <c r="Q192" s="140">
        <v>205.66885585896995</v>
      </c>
      <c r="R192" s="140">
        <v>36.122817579771223</v>
      </c>
      <c r="S192" s="140">
        <v>52.884615384615408</v>
      </c>
      <c r="T192" s="140">
        <v>69.637883008356567</v>
      </c>
      <c r="U192" s="140">
        <v>60.408921933085495</v>
      </c>
      <c r="V192" s="140">
        <v>37.553648068669538</v>
      </c>
      <c r="W192" s="140">
        <v>50.120981679917044</v>
      </c>
      <c r="X192" s="140">
        <v>9.0307043949428056</v>
      </c>
      <c r="Y192" s="140">
        <v>48.07692307692308</v>
      </c>
      <c r="Z192" s="140">
        <v>78.922934076137409</v>
      </c>
      <c r="AA192" s="140">
        <v>106.87732342007435</v>
      </c>
      <c r="AB192" s="140">
        <v>80.472103004291839</v>
      </c>
      <c r="AC192" s="140">
        <v>58.762530245419981</v>
      </c>
    </row>
    <row r="193" spans="1:29" ht="12.75">
      <c r="A193" s="144">
        <v>9</v>
      </c>
      <c r="B193" s="144">
        <v>3</v>
      </c>
      <c r="C193" s="144">
        <v>4</v>
      </c>
      <c r="D193" s="128">
        <v>158032</v>
      </c>
      <c r="E193" s="56" t="s">
        <v>38</v>
      </c>
      <c r="F193" s="140">
        <v>222.03061004526836</v>
      </c>
      <c r="G193" s="140">
        <v>284.09090909090918</v>
      </c>
      <c r="H193" s="140">
        <v>314.070351758794</v>
      </c>
      <c r="I193" s="140">
        <v>379.51807228915663</v>
      </c>
      <c r="J193" s="140">
        <v>164.75095785440615</v>
      </c>
      <c r="K193" s="140">
        <v>272.91728874290834</v>
      </c>
      <c r="L193" s="140">
        <v>176.76223323992241</v>
      </c>
      <c r="M193" s="140">
        <v>197.19251336898395</v>
      </c>
      <c r="N193" s="140">
        <v>175.87939698492463</v>
      </c>
      <c r="O193" s="140">
        <v>165.66265060240966</v>
      </c>
      <c r="P193" s="140">
        <v>88.122605363984675</v>
      </c>
      <c r="Q193" s="140">
        <v>164.2281277993431</v>
      </c>
      <c r="R193" s="140">
        <v>43.112739814615225</v>
      </c>
      <c r="S193" s="140">
        <v>60.160427807486663</v>
      </c>
      <c r="T193" s="140">
        <v>81.658291457286495</v>
      </c>
      <c r="U193" s="140">
        <v>60.240963855421697</v>
      </c>
      <c r="V193" s="140">
        <v>11.494252873563216</v>
      </c>
      <c r="W193" s="140">
        <v>51.955807703792196</v>
      </c>
      <c r="X193" s="140">
        <v>2.1556369907307609</v>
      </c>
      <c r="Y193" s="140">
        <v>26.737967914438499</v>
      </c>
      <c r="Z193" s="140">
        <v>56.532663316582919</v>
      </c>
      <c r="AA193" s="140">
        <v>153.6144578313253</v>
      </c>
      <c r="AB193" s="140">
        <v>65.134099616858236</v>
      </c>
      <c r="AC193" s="140">
        <v>56.733353239773066</v>
      </c>
    </row>
    <row r="194" spans="1:29" ht="12.75">
      <c r="A194" s="147"/>
      <c r="B194" s="147"/>
      <c r="C194" s="147"/>
      <c r="D194" s="148"/>
      <c r="E194" s="135" t="s">
        <v>218</v>
      </c>
      <c r="F194" s="272">
        <v>190.32821907166442</v>
      </c>
      <c r="G194" s="272">
        <v>327.52941176470591</v>
      </c>
      <c r="H194" s="272">
        <v>359.37321285599904</v>
      </c>
      <c r="I194" s="272">
        <v>340.80561939036551</v>
      </c>
      <c r="J194" s="272">
        <v>194.03386186509005</v>
      </c>
      <c r="K194" s="272">
        <v>276.16623253611175</v>
      </c>
      <c r="L194" s="272">
        <v>136.39691052780972</v>
      </c>
      <c r="M194" s="272">
        <v>220.23529411764704</v>
      </c>
      <c r="N194" s="272">
        <v>223.95058904266267</v>
      </c>
      <c r="O194" s="272">
        <v>170.18601222737718</v>
      </c>
      <c r="P194" s="272">
        <v>97.016930932545023</v>
      </c>
      <c r="Q194" s="272">
        <v>168.04235310036873</v>
      </c>
      <c r="R194" s="272">
        <v>49.150693936089155</v>
      </c>
      <c r="S194" s="272">
        <v>72.47058823529413</v>
      </c>
      <c r="T194" s="272">
        <v>68.168820770902443</v>
      </c>
      <c r="U194" s="272">
        <v>55.50015175822746</v>
      </c>
      <c r="V194" s="272">
        <v>24.993281375974199</v>
      </c>
      <c r="W194" s="272">
        <v>54.294509657995327</v>
      </c>
      <c r="X194" s="272">
        <v>4.7806146077655107</v>
      </c>
      <c r="Y194" s="272">
        <v>34.82352941176471</v>
      </c>
      <c r="Z194" s="272">
        <v>67.253803042433944</v>
      </c>
      <c r="AA194" s="272">
        <v>115.11945540476087</v>
      </c>
      <c r="AB194" s="272">
        <v>72.023649556570817</v>
      </c>
      <c r="AC194" s="272">
        <v>53.829369777747708</v>
      </c>
    </row>
    <row r="195" spans="1:29" ht="12.75">
      <c r="A195" s="144">
        <v>10</v>
      </c>
      <c r="B195" s="144">
        <v>4</v>
      </c>
      <c r="C195" s="144">
        <v>4</v>
      </c>
      <c r="D195" s="128">
        <v>566028</v>
      </c>
      <c r="E195" s="56" t="s">
        <v>116</v>
      </c>
      <c r="F195" s="140">
        <v>196.83768957728302</v>
      </c>
      <c r="G195" s="140">
        <v>329.28064842958457</v>
      </c>
      <c r="H195" s="140">
        <v>407.76699029126218</v>
      </c>
      <c r="I195" s="140">
        <v>366.11323967645802</v>
      </c>
      <c r="J195" s="140">
        <v>91.152815013404819</v>
      </c>
      <c r="K195" s="140">
        <v>275.843835374989</v>
      </c>
      <c r="L195" s="140">
        <v>112.93965795417877</v>
      </c>
      <c r="M195" s="140">
        <v>202.63424518743668</v>
      </c>
      <c r="N195" s="140">
        <v>184.46601941747574</v>
      </c>
      <c r="O195" s="140">
        <v>153.2567049808429</v>
      </c>
      <c r="P195" s="140">
        <v>32.171581769436997</v>
      </c>
      <c r="Q195" s="140">
        <v>136.59998237419583</v>
      </c>
      <c r="R195" s="140">
        <v>77.444336882865443</v>
      </c>
      <c r="S195" s="140">
        <v>101.31712259371835</v>
      </c>
      <c r="T195" s="140">
        <v>135.92233009708738</v>
      </c>
      <c r="U195" s="140">
        <v>127.71392081736911</v>
      </c>
      <c r="V195" s="140">
        <v>10.723860589812336</v>
      </c>
      <c r="W195" s="140">
        <v>91.654181722041073</v>
      </c>
      <c r="X195" s="140">
        <v>6.4536947402387863</v>
      </c>
      <c r="Y195" s="140">
        <v>25.329280648429584</v>
      </c>
      <c r="Z195" s="140">
        <v>87.378640776699029</v>
      </c>
      <c r="AA195" s="140">
        <v>85.142613878246067</v>
      </c>
      <c r="AB195" s="140">
        <v>48.257372654155496</v>
      </c>
      <c r="AC195" s="140">
        <v>47.589671278752093</v>
      </c>
    </row>
    <row r="196" spans="1:29" ht="12.75">
      <c r="A196" s="144">
        <v>10</v>
      </c>
      <c r="B196" s="144">
        <v>4</v>
      </c>
      <c r="C196" s="144">
        <v>4</v>
      </c>
      <c r="D196" s="128">
        <v>158020</v>
      </c>
      <c r="E196" s="56" t="s">
        <v>34</v>
      </c>
      <c r="F196" s="140">
        <v>107.16472749540722</v>
      </c>
      <c r="G196" s="140">
        <v>221.15384615384616</v>
      </c>
      <c r="H196" s="140">
        <v>314.40638198029092</v>
      </c>
      <c r="I196" s="140">
        <v>242.65048996733552</v>
      </c>
      <c r="J196" s="140">
        <v>139.77868375072802</v>
      </c>
      <c r="K196" s="140">
        <v>197.58313486813088</v>
      </c>
      <c r="L196" s="140">
        <v>48.989589712186159</v>
      </c>
      <c r="M196" s="140">
        <v>105.76923076923077</v>
      </c>
      <c r="N196" s="140">
        <v>183.01267010793055</v>
      </c>
      <c r="O196" s="140">
        <v>97.993467102193193</v>
      </c>
      <c r="P196" s="140">
        <v>58.241118229470004</v>
      </c>
      <c r="Q196" s="140">
        <v>95.263297168563099</v>
      </c>
      <c r="R196" s="140">
        <v>52.051439069197798</v>
      </c>
      <c r="S196" s="140">
        <v>81.730769230769241</v>
      </c>
      <c r="T196" s="140">
        <v>79.774753636790237</v>
      </c>
      <c r="U196" s="140">
        <v>37.3308446103593</v>
      </c>
      <c r="V196" s="140">
        <v>29.120559114735006</v>
      </c>
      <c r="W196" s="140">
        <v>56.452324248037399</v>
      </c>
      <c r="X196" s="140">
        <v>6.1236987140232699</v>
      </c>
      <c r="Y196" s="140">
        <v>33.653846153846153</v>
      </c>
      <c r="Z196" s="140">
        <v>51.618958235570155</v>
      </c>
      <c r="AA196" s="140">
        <v>107.32617825478302</v>
      </c>
      <c r="AB196" s="140">
        <v>52.417006406523008</v>
      </c>
      <c r="AC196" s="140">
        <v>45.867513451530392</v>
      </c>
    </row>
    <row r="197" spans="1:29" s="6" customFormat="1" ht="12.75">
      <c r="A197" s="144">
        <v>10</v>
      </c>
      <c r="B197" s="144">
        <v>4</v>
      </c>
      <c r="C197" s="144">
        <v>4</v>
      </c>
      <c r="D197" s="128">
        <v>162022</v>
      </c>
      <c r="E197" s="56" t="s">
        <v>43</v>
      </c>
      <c r="F197" s="140">
        <v>118.01242236024845</v>
      </c>
      <c r="G197" s="140">
        <v>158.36050302748021</v>
      </c>
      <c r="H197" s="140">
        <v>183.40210912425491</v>
      </c>
      <c r="I197" s="140">
        <v>242.67399267399267</v>
      </c>
      <c r="J197" s="140">
        <v>436.26448534423997</v>
      </c>
      <c r="K197" s="140">
        <v>204.48254308420397</v>
      </c>
      <c r="L197" s="140">
        <v>99.378881987577643</v>
      </c>
      <c r="M197" s="140">
        <v>139.72985561248254</v>
      </c>
      <c r="N197" s="140">
        <v>155.89179275561668</v>
      </c>
      <c r="O197" s="140">
        <v>173.99267399267399</v>
      </c>
      <c r="P197" s="140">
        <v>265.84867075664624</v>
      </c>
      <c r="Q197" s="140">
        <v>154.47807839985714</v>
      </c>
      <c r="R197" s="140">
        <v>12.422360248447205</v>
      </c>
      <c r="S197" s="140">
        <v>9.3153237074988358</v>
      </c>
      <c r="T197" s="140">
        <v>13.75515818431912</v>
      </c>
      <c r="U197" s="140">
        <v>36.630036630036628</v>
      </c>
      <c r="V197" s="140">
        <v>34.083162917518749</v>
      </c>
      <c r="W197" s="140">
        <v>19.644611125993393</v>
      </c>
      <c r="X197" s="140">
        <v>6.2111801242236027</v>
      </c>
      <c r="Y197" s="140">
        <v>9.3153237074988358</v>
      </c>
      <c r="Z197" s="140">
        <v>13.75515818431912</v>
      </c>
      <c r="AA197" s="140">
        <v>32.051282051282051</v>
      </c>
      <c r="AB197" s="140">
        <v>136.33265167007499</v>
      </c>
      <c r="AC197" s="140">
        <v>30.359853558353421</v>
      </c>
    </row>
    <row r="198" spans="1:29" ht="12.75">
      <c r="A198" s="144">
        <v>10</v>
      </c>
      <c r="B198" s="144">
        <v>4</v>
      </c>
      <c r="C198" s="144">
        <v>4</v>
      </c>
      <c r="D198" s="128">
        <v>362036</v>
      </c>
      <c r="E198" s="56" t="s">
        <v>69</v>
      </c>
      <c r="F198" s="140">
        <v>135.9416445623342</v>
      </c>
      <c r="G198" s="140">
        <v>283.44107409249131</v>
      </c>
      <c r="H198" s="140">
        <v>352.00793257312841</v>
      </c>
      <c r="I198" s="140">
        <v>275.73529411764702</v>
      </c>
      <c r="J198" s="140">
        <v>227.69230769230771</v>
      </c>
      <c r="K198" s="140">
        <v>245.27431996311665</v>
      </c>
      <c r="L198" s="140">
        <v>109.41644562334218</v>
      </c>
      <c r="M198" s="140">
        <v>208.85131775236201</v>
      </c>
      <c r="N198" s="140">
        <v>267.7243430837878</v>
      </c>
      <c r="O198" s="140">
        <v>165.44117647058823</v>
      </c>
      <c r="P198" s="140">
        <v>172.30769230769229</v>
      </c>
      <c r="Q198" s="140">
        <v>177.96219455970493</v>
      </c>
      <c r="R198" s="140">
        <v>26.525198938992041</v>
      </c>
      <c r="S198" s="140">
        <v>64.644455494778711</v>
      </c>
      <c r="T198" s="140">
        <v>69.410014873574625</v>
      </c>
      <c r="U198" s="140">
        <v>55.147058823529392</v>
      </c>
      <c r="V198" s="140">
        <v>18.461538461538463</v>
      </c>
      <c r="W198" s="140">
        <v>46.104195481788835</v>
      </c>
      <c r="X198" s="140">
        <v>0</v>
      </c>
      <c r="Y198" s="140">
        <v>9.9453008453505714</v>
      </c>
      <c r="Z198" s="140">
        <v>14.873574615765989</v>
      </c>
      <c r="AA198" s="140">
        <v>55.147058823529413</v>
      </c>
      <c r="AB198" s="140">
        <v>36.92307692307692</v>
      </c>
      <c r="AC198" s="140">
        <v>21.207929921622867</v>
      </c>
    </row>
    <row r="199" spans="1:29" ht="12.75">
      <c r="A199" s="144">
        <v>10</v>
      </c>
      <c r="B199" s="144">
        <v>4</v>
      </c>
      <c r="C199" s="144">
        <v>4</v>
      </c>
      <c r="D199" s="128">
        <v>166036</v>
      </c>
      <c r="E199" s="56" t="s">
        <v>47</v>
      </c>
      <c r="F199" s="140">
        <v>87.85332314744079</v>
      </c>
      <c r="G199" s="140">
        <v>211.18721461187212</v>
      </c>
      <c r="H199" s="140">
        <v>290.09304871373837</v>
      </c>
      <c r="I199" s="140">
        <v>244.36090225563908</v>
      </c>
      <c r="J199" s="140">
        <v>115.31069827033953</v>
      </c>
      <c r="K199" s="140">
        <v>185.11025692899048</v>
      </c>
      <c r="L199" s="140">
        <v>64.935064935064943</v>
      </c>
      <c r="M199" s="140">
        <v>136.98630136986301</v>
      </c>
      <c r="N199" s="140">
        <v>153.2567049808429</v>
      </c>
      <c r="O199" s="140">
        <v>93.984962406015029</v>
      </c>
      <c r="P199" s="140">
        <v>70.467648942985264</v>
      </c>
      <c r="Q199" s="140">
        <v>101.15314586283633</v>
      </c>
      <c r="R199" s="140">
        <v>22.918258212375861</v>
      </c>
      <c r="S199" s="140">
        <v>39.954337899543383</v>
      </c>
      <c r="T199" s="140">
        <v>76.628352490421449</v>
      </c>
      <c r="U199" s="140">
        <v>61.090225563909762</v>
      </c>
      <c r="V199" s="140">
        <v>0</v>
      </c>
      <c r="W199" s="140">
        <v>40.461258345134532</v>
      </c>
      <c r="X199" s="140">
        <v>0</v>
      </c>
      <c r="Y199" s="140">
        <v>34.246575342465754</v>
      </c>
      <c r="Z199" s="140">
        <v>60.207991242474002</v>
      </c>
      <c r="AA199" s="140">
        <v>89.285714285714278</v>
      </c>
      <c r="AB199" s="140">
        <v>44.843049327354258</v>
      </c>
      <c r="AC199" s="140">
        <v>43.495852721019624</v>
      </c>
    </row>
    <row r="200" spans="1:29" ht="12.75">
      <c r="A200" s="147"/>
      <c r="B200" s="147"/>
      <c r="C200" s="147"/>
      <c r="D200" s="148"/>
      <c r="E200" s="135" t="s">
        <v>288</v>
      </c>
      <c r="F200" s="272">
        <v>130.10053222945004</v>
      </c>
      <c r="G200" s="272">
        <v>239.86350863107185</v>
      </c>
      <c r="H200" s="272">
        <v>308.33985904463583</v>
      </c>
      <c r="I200" s="272">
        <v>275.95628415300547</v>
      </c>
      <c r="J200" s="272">
        <v>194.29265330904676</v>
      </c>
      <c r="K200" s="272">
        <v>222.47042882777311</v>
      </c>
      <c r="L200" s="272">
        <v>87.39076154806493</v>
      </c>
      <c r="M200" s="272">
        <v>158.57085507828182</v>
      </c>
      <c r="N200" s="272">
        <v>188.91934220830072</v>
      </c>
      <c r="O200" s="272">
        <v>137.52276867030966</v>
      </c>
      <c r="P200" s="272">
        <v>114.14693381906496</v>
      </c>
      <c r="Q200" s="272">
        <v>133.48225729666387</v>
      </c>
      <c r="R200" s="272">
        <v>38.767330310795714</v>
      </c>
      <c r="S200" s="272">
        <v>59.213167402649539</v>
      </c>
      <c r="T200" s="272">
        <v>74.393108848864529</v>
      </c>
      <c r="U200" s="272">
        <v>64.663023679417122</v>
      </c>
      <c r="V200" s="272">
        <v>18.214936247723134</v>
      </c>
      <c r="W200" s="272">
        <v>51.268905408869522</v>
      </c>
      <c r="X200" s="272">
        <v>3.9424403705893951</v>
      </c>
      <c r="Y200" s="272">
        <v>22.079486150140504</v>
      </c>
      <c r="Z200" s="272">
        <v>45.027407987470632</v>
      </c>
      <c r="AA200" s="272">
        <v>73.770491803278688</v>
      </c>
      <c r="AB200" s="272">
        <v>61.930783242258649</v>
      </c>
      <c r="AC200" s="272">
        <v>37.719266122239716</v>
      </c>
    </row>
    <row r="201" spans="1:29" s="36" customFormat="1" ht="12.75">
      <c r="D201" s="42"/>
      <c r="E201" s="8" t="s">
        <v>410</v>
      </c>
      <c r="F201" s="277">
        <v>205.85828704505042</v>
      </c>
      <c r="G201" s="277">
        <v>354.10287428016989</v>
      </c>
      <c r="H201" s="278">
        <v>390.40910280926141</v>
      </c>
      <c r="I201" s="279">
        <v>391.18136511564245</v>
      </c>
      <c r="J201" s="279">
        <v>220.20732021636681</v>
      </c>
      <c r="K201" s="278">
        <v>303.87699157226734</v>
      </c>
      <c r="L201" s="280">
        <v>145.95561045459553</v>
      </c>
      <c r="M201" s="280">
        <v>226.59685731927067</v>
      </c>
      <c r="N201" s="278">
        <v>231.73459529886202</v>
      </c>
      <c r="O201" s="277">
        <v>185.8940657284339</v>
      </c>
      <c r="P201" s="277">
        <v>107.50063582068661</v>
      </c>
      <c r="Q201" s="281">
        <v>177.30602406543366</v>
      </c>
      <c r="R201" s="279">
        <v>51.484241003288695</v>
      </c>
      <c r="S201" s="277">
        <v>81.197469726181026</v>
      </c>
      <c r="T201" s="277">
        <v>84.757050711845935</v>
      </c>
      <c r="U201" s="342">
        <v>73.025156166946914</v>
      </c>
      <c r="V201" s="277">
        <v>29.768356441930369</v>
      </c>
      <c r="W201" s="277">
        <v>63.420914995812801</v>
      </c>
      <c r="X201" s="278">
        <v>8.4184355871662131</v>
      </c>
      <c r="Y201" s="279">
        <v>46.308547234718183</v>
      </c>
      <c r="Z201" s="279">
        <v>73.917456798553502</v>
      </c>
      <c r="AA201" s="278">
        <v>132.26214322026166</v>
      </c>
      <c r="AB201" s="280">
        <v>82.938327953749805</v>
      </c>
      <c r="AC201" s="280">
        <v>63.150052511020888</v>
      </c>
    </row>
    <row r="202" spans="1:29" s="36" customFormat="1" ht="12.75">
      <c r="D202" s="42"/>
      <c r="E202" s="11" t="s">
        <v>200</v>
      </c>
      <c r="F202" s="277">
        <v>207.08906895058811</v>
      </c>
      <c r="G202" s="277">
        <v>355.22283512827249</v>
      </c>
      <c r="H202" s="280">
        <v>400.831720083172</v>
      </c>
      <c r="I202" s="279">
        <v>404.23606633589117</v>
      </c>
      <c r="J202" s="279">
        <v>233.81459164775544</v>
      </c>
      <c r="K202" s="280">
        <v>310.54610556516741</v>
      </c>
      <c r="L202" s="280">
        <v>147.6179866058732</v>
      </c>
      <c r="M202" s="280">
        <v>230.19000087558007</v>
      </c>
      <c r="N202" s="280">
        <v>241.39958413995839</v>
      </c>
      <c r="O202" s="277">
        <v>196.7496188149087</v>
      </c>
      <c r="P202" s="277">
        <v>111.96755092991106</v>
      </c>
      <c r="Q202" s="277">
        <v>183.09548934371381</v>
      </c>
      <c r="R202" s="279">
        <v>49.888321893799827</v>
      </c>
      <c r="S202" s="277">
        <v>75.591746198523182</v>
      </c>
      <c r="T202" s="277">
        <v>79.988527998852788</v>
      </c>
      <c r="U202" s="11">
        <v>70.176797934544098</v>
      </c>
      <c r="V202" s="277">
        <v>28.82332994235334</v>
      </c>
      <c r="W202" s="277">
        <v>60.442386158468608</v>
      </c>
      <c r="X202" s="280">
        <v>9.5827604509150728</v>
      </c>
      <c r="Y202" s="279">
        <v>49.441088054169221</v>
      </c>
      <c r="Z202" s="279">
        <v>79.443607944360792</v>
      </c>
      <c r="AA202" s="280">
        <v>137.30964958643838</v>
      </c>
      <c r="AB202" s="280">
        <v>93.02371077549104</v>
      </c>
      <c r="AC202" s="280">
        <v>67.008230062985021</v>
      </c>
    </row>
    <row r="203" spans="1:29" s="36" customFormat="1" ht="12.75">
      <c r="D203" s="42"/>
      <c r="E203" s="12" t="s">
        <v>201</v>
      </c>
      <c r="F203" s="277">
        <v>204.39646028361622</v>
      </c>
      <c r="G203" s="277">
        <v>352.7898111838818</v>
      </c>
      <c r="H203" s="280">
        <v>378.47388714095229</v>
      </c>
      <c r="I203" s="279">
        <v>376.84532962190877</v>
      </c>
      <c r="J203" s="279">
        <v>205.25789777225327</v>
      </c>
      <c r="K203" s="280">
        <v>296.24266205758238</v>
      </c>
      <c r="L203" s="280">
        <v>143.98116970715367</v>
      </c>
      <c r="M203" s="280">
        <v>222.38418844656138</v>
      </c>
      <c r="N203" s="280">
        <v>220.66696005727687</v>
      </c>
      <c r="O203" s="277">
        <v>173.97302734339388</v>
      </c>
      <c r="P203" s="277">
        <v>102.59312726347878</v>
      </c>
      <c r="Q203" s="277">
        <v>170.67865411865037</v>
      </c>
      <c r="R203" s="279">
        <v>53.379749259331767</v>
      </c>
      <c r="S203" s="277">
        <v>87.769725090849363</v>
      </c>
      <c r="T203" s="277">
        <v>90.2176126324363</v>
      </c>
      <c r="U203" s="12">
        <v>76.153084108741481</v>
      </c>
      <c r="V203" s="277">
        <v>30.806595477161927</v>
      </c>
      <c r="W203" s="277">
        <v>66.830523923998015</v>
      </c>
      <c r="X203" s="280">
        <v>7.0355413171307903</v>
      </c>
      <c r="Y203" s="279">
        <v>42.635897646471079</v>
      </c>
      <c r="Z203" s="279">
        <v>67.589314451239133</v>
      </c>
      <c r="AA203" s="280">
        <v>126.71921816977336</v>
      </c>
      <c r="AB203" s="280">
        <v>71.858175031612575</v>
      </c>
      <c r="AC203" s="280">
        <v>58.733484014934007</v>
      </c>
    </row>
    <row r="204" spans="1:29" s="36" customFormat="1" ht="12.75">
      <c r="A204" s="72">
        <v>1</v>
      </c>
      <c r="B204" s="72" t="s">
        <v>371</v>
      </c>
      <c r="D204" s="42"/>
      <c r="E204" s="12"/>
      <c r="F204" s="271"/>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row>
    <row r="205" spans="1:29" s="36" customFormat="1" ht="12.75">
      <c r="A205" s="72">
        <v>2</v>
      </c>
      <c r="B205" s="72" t="s">
        <v>375</v>
      </c>
      <c r="C205" s="72"/>
      <c r="D205" s="23"/>
      <c r="E205" s="23"/>
      <c r="F205" s="271"/>
      <c r="G205" s="271"/>
      <c r="H205" s="271"/>
      <c r="I205" s="271"/>
      <c r="J205" s="271"/>
      <c r="K205" s="271"/>
      <c r="L205" s="271"/>
      <c r="M205" s="271"/>
      <c r="N205" s="271"/>
      <c r="O205" s="271"/>
      <c r="P205" s="271"/>
      <c r="Q205" s="271"/>
      <c r="R205" s="271"/>
      <c r="S205" s="271"/>
      <c r="T205" s="271"/>
      <c r="U205" s="271"/>
      <c r="V205" s="271"/>
      <c r="W205" s="271"/>
      <c r="X205" s="271"/>
      <c r="Y205" s="271"/>
      <c r="Z205" s="271"/>
      <c r="AA205" s="271"/>
      <c r="AB205" s="271"/>
      <c r="AC205" s="271"/>
    </row>
    <row r="206" spans="1:29" s="36" customFormat="1" ht="12.75">
      <c r="A206" s="72">
        <v>3</v>
      </c>
      <c r="B206" s="72" t="s">
        <v>409</v>
      </c>
      <c r="C206" s="72"/>
      <c r="D206" s="23"/>
      <c r="E206" s="23"/>
      <c r="F206" s="271"/>
      <c r="G206" s="271"/>
      <c r="H206" s="271"/>
      <c r="I206" s="271"/>
      <c r="J206" s="271"/>
      <c r="K206" s="271"/>
      <c r="L206" s="271"/>
      <c r="M206" s="271"/>
      <c r="N206" s="271"/>
      <c r="O206" s="271"/>
      <c r="P206" s="271"/>
      <c r="Q206" s="271"/>
      <c r="R206" s="271"/>
      <c r="S206" s="271"/>
      <c r="T206" s="271"/>
      <c r="U206" s="271"/>
      <c r="V206" s="271"/>
      <c r="W206" s="271"/>
      <c r="X206" s="271"/>
      <c r="Y206" s="271"/>
      <c r="Z206" s="271"/>
      <c r="AA206" s="271"/>
      <c r="AB206" s="271"/>
      <c r="AC206" s="271"/>
    </row>
    <row r="207" spans="1:29" ht="12">
      <c r="A207" s="60" t="s">
        <v>366</v>
      </c>
    </row>
    <row r="208" spans="1:29">
      <c r="F208" s="225"/>
    </row>
    <row r="214" spans="11:11" s="23" customFormat="1">
      <c r="K214" s="7"/>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05"/>
  <sheetViews>
    <sheetView zoomScale="80" zoomScaleNormal="80" workbookViewId="0">
      <pane ySplit="4" topLeftCell="A5" activePane="bottomLeft" state="frozen"/>
      <selection pane="bottomLeft" activeCell="K208" sqref="K208"/>
    </sheetView>
  </sheetViews>
  <sheetFormatPr baseColWidth="10" defaultColWidth="11.42578125" defaultRowHeight="11.25"/>
  <cols>
    <col min="1" max="3" width="11.42578125" style="23"/>
    <col min="4" max="4" width="9.5703125" style="26" customWidth="1"/>
    <col min="5" max="5" width="40.7109375" style="36" customWidth="1"/>
    <col min="6" max="7" width="14.140625" style="23" customWidth="1"/>
    <col min="8" max="8" width="11.42578125" style="23"/>
    <col min="9" max="14" width="11.42578125" style="36"/>
    <col min="15" max="16384" width="11.42578125" style="23"/>
  </cols>
  <sheetData>
    <row r="1" spans="1:20" ht="18.75" customHeight="1">
      <c r="A1" s="51" t="s">
        <v>387</v>
      </c>
      <c r="E1" s="87"/>
      <c r="F1" s="27"/>
      <c r="G1" s="27"/>
    </row>
    <row r="2" spans="1:20" ht="12" customHeight="1">
      <c r="A2" s="46"/>
      <c r="E2" s="87"/>
      <c r="F2" s="27"/>
      <c r="G2" s="27"/>
    </row>
    <row r="3" spans="1:20" s="25" customFormat="1" ht="69" customHeight="1">
      <c r="A3" s="91" t="s">
        <v>289</v>
      </c>
      <c r="B3" s="91" t="s">
        <v>302</v>
      </c>
      <c r="C3" s="91" t="s">
        <v>287</v>
      </c>
      <c r="D3" s="40" t="s">
        <v>6</v>
      </c>
      <c r="E3" s="88" t="s">
        <v>0</v>
      </c>
      <c r="F3" s="392" t="s">
        <v>167</v>
      </c>
      <c r="G3" s="392"/>
      <c r="H3" s="397"/>
      <c r="I3" s="398" t="s">
        <v>365</v>
      </c>
      <c r="J3" s="391"/>
      <c r="K3" s="399"/>
      <c r="L3" s="398" t="s">
        <v>308</v>
      </c>
      <c r="M3" s="392"/>
      <c r="N3" s="397"/>
      <c r="O3" s="395" t="s">
        <v>7</v>
      </c>
      <c r="P3" s="392"/>
      <c r="Q3" s="397"/>
      <c r="R3" s="398" t="s">
        <v>8</v>
      </c>
      <c r="S3" s="392"/>
      <c r="T3" s="392"/>
    </row>
    <row r="4" spans="1:20" s="25" customFormat="1" ht="32.25" customHeight="1">
      <c r="A4" s="29"/>
      <c r="B4" s="30"/>
      <c r="C4" s="30"/>
      <c r="D4" s="28"/>
      <c r="E4" s="89"/>
      <c r="F4" s="274" t="s">
        <v>180</v>
      </c>
      <c r="G4" s="274" t="s">
        <v>181</v>
      </c>
      <c r="H4" s="270" t="s">
        <v>12</v>
      </c>
      <c r="I4" s="274" t="s">
        <v>180</v>
      </c>
      <c r="J4" s="274" t="s">
        <v>181</v>
      </c>
      <c r="K4" s="270" t="s">
        <v>12</v>
      </c>
      <c r="L4" s="275" t="s">
        <v>180</v>
      </c>
      <c r="M4" s="274" t="s">
        <v>181</v>
      </c>
      <c r="N4" s="270" t="s">
        <v>12</v>
      </c>
      <c r="O4" s="269" t="s">
        <v>180</v>
      </c>
      <c r="P4" s="274" t="s">
        <v>181</v>
      </c>
      <c r="Q4" s="270" t="s">
        <v>12</v>
      </c>
      <c r="R4" s="269" t="s">
        <v>180</v>
      </c>
      <c r="S4" s="274" t="s">
        <v>181</v>
      </c>
      <c r="T4" s="274" t="s">
        <v>12</v>
      </c>
    </row>
    <row r="5" spans="1:20" ht="12.75">
      <c r="A5" s="138">
        <v>1</v>
      </c>
      <c r="B5" s="138">
        <v>1</v>
      </c>
      <c r="C5" s="139">
        <v>1</v>
      </c>
      <c r="D5" s="128">
        <v>911000</v>
      </c>
      <c r="E5" s="56" t="s">
        <v>133</v>
      </c>
      <c r="F5" s="149">
        <v>651.68204822863947</v>
      </c>
      <c r="G5" s="149">
        <v>579.58532695374799</v>
      </c>
      <c r="H5" s="149">
        <v>616.87711733908225</v>
      </c>
      <c r="I5" s="149">
        <v>425.12652575171177</v>
      </c>
      <c r="J5" s="149">
        <v>388.51674641148327</v>
      </c>
      <c r="K5" s="149">
        <v>407.45303356944873</v>
      </c>
      <c r="L5" s="149">
        <v>226.55552247692765</v>
      </c>
      <c r="M5" s="149">
        <v>191.06858054226475</v>
      </c>
      <c r="N5" s="149">
        <v>209.42408376963351</v>
      </c>
      <c r="O5" s="149">
        <v>83.358142304257228</v>
      </c>
      <c r="P5" s="149">
        <v>83.572567783094101</v>
      </c>
      <c r="Q5" s="149">
        <v>83.461656914074524</v>
      </c>
      <c r="R5" s="149">
        <v>143.19738017267045</v>
      </c>
      <c r="S5" s="149">
        <v>107.49601275917067</v>
      </c>
      <c r="T5" s="149">
        <v>125.96242685555897</v>
      </c>
    </row>
    <row r="6" spans="1:20" ht="12.75">
      <c r="A6" s="138">
        <v>1</v>
      </c>
      <c r="B6" s="138">
        <v>1</v>
      </c>
      <c r="C6" s="139">
        <v>1</v>
      </c>
      <c r="D6" s="128">
        <v>913000</v>
      </c>
      <c r="E6" s="56" t="s">
        <v>134</v>
      </c>
      <c r="F6" s="149">
        <v>682.23965156438749</v>
      </c>
      <c r="G6" s="149">
        <v>518.43193670203198</v>
      </c>
      <c r="H6" s="149">
        <v>602.60344269890811</v>
      </c>
      <c r="I6" s="149">
        <v>418.70119264338092</v>
      </c>
      <c r="J6" s="149">
        <v>324.22226218306059</v>
      </c>
      <c r="K6" s="149">
        <v>372.76963291283096</v>
      </c>
      <c r="L6" s="149">
        <v>263.53845892100651</v>
      </c>
      <c r="M6" s="149">
        <v>194.20967451897141</v>
      </c>
      <c r="N6" s="149">
        <v>229.8338097860771</v>
      </c>
      <c r="O6" s="149">
        <v>97.827381458733853</v>
      </c>
      <c r="P6" s="149">
        <v>94.227656896241683</v>
      </c>
      <c r="Q6" s="149">
        <v>96.077351447279838</v>
      </c>
      <c r="R6" s="149">
        <v>165.71107746227267</v>
      </c>
      <c r="S6" s="149">
        <v>99.982017622729728</v>
      </c>
      <c r="T6" s="149">
        <v>133.75645833879724</v>
      </c>
    </row>
    <row r="7" spans="1:20" ht="12.75">
      <c r="A7" s="138">
        <v>1</v>
      </c>
      <c r="B7" s="138">
        <v>1</v>
      </c>
      <c r="C7" s="139">
        <v>1</v>
      </c>
      <c r="D7" s="128">
        <v>112000</v>
      </c>
      <c r="E7" s="56" t="s">
        <v>16</v>
      </c>
      <c r="F7" s="149">
        <v>947.03080222428878</v>
      </c>
      <c r="G7" s="149">
        <v>817.67685018787779</v>
      </c>
      <c r="H7" s="149">
        <v>884.72245448017395</v>
      </c>
      <c r="I7" s="149">
        <v>587.95619745307545</v>
      </c>
      <c r="J7" s="149">
        <v>519.72716876327399</v>
      </c>
      <c r="K7" s="149">
        <v>555.09103965217048</v>
      </c>
      <c r="L7" s="149">
        <v>359.07460477121333</v>
      </c>
      <c r="M7" s="149">
        <v>297.9496814246038</v>
      </c>
      <c r="N7" s="149">
        <v>329.63141482800341</v>
      </c>
      <c r="O7" s="149">
        <v>120.51393976200869</v>
      </c>
      <c r="P7" s="149">
        <v>106.60022872079726</v>
      </c>
      <c r="Q7" s="149">
        <v>113.81186122232168</v>
      </c>
      <c r="R7" s="149">
        <v>238.5606650092046</v>
      </c>
      <c r="S7" s="149">
        <v>191.34945270380655</v>
      </c>
      <c r="T7" s="149">
        <v>215.81955360568173</v>
      </c>
    </row>
    <row r="8" spans="1:20" ht="12.75">
      <c r="A8" s="138">
        <v>1</v>
      </c>
      <c r="B8" s="138">
        <v>1</v>
      </c>
      <c r="C8" s="139">
        <v>1</v>
      </c>
      <c r="D8" s="128">
        <v>113000</v>
      </c>
      <c r="E8" s="56" t="s">
        <v>17</v>
      </c>
      <c r="F8" s="149">
        <v>644.76250174118957</v>
      </c>
      <c r="G8" s="149">
        <v>532.39148619760203</v>
      </c>
      <c r="H8" s="149">
        <v>590.41419799149492</v>
      </c>
      <c r="I8" s="149">
        <v>416.31842875052234</v>
      </c>
      <c r="J8" s="149">
        <v>358.02583883260525</v>
      </c>
      <c r="K8" s="149">
        <v>388.12518543159484</v>
      </c>
      <c r="L8" s="149">
        <v>228.44407299066722</v>
      </c>
      <c r="M8" s="149">
        <v>174.36564736499676</v>
      </c>
      <c r="N8" s="149">
        <v>202.28901255990004</v>
      </c>
      <c r="O8" s="149">
        <v>83.054743000417886</v>
      </c>
      <c r="P8" s="149">
        <v>77.516497815782145</v>
      </c>
      <c r="Q8" s="149">
        <v>80.376167657133621</v>
      </c>
      <c r="R8" s="149">
        <v>145.38932999024934</v>
      </c>
      <c r="S8" s="149">
        <v>96.849149549214602</v>
      </c>
      <c r="T8" s="149">
        <v>121.91284490276641</v>
      </c>
    </row>
    <row r="9" spans="1:20" ht="12.75">
      <c r="A9" s="138">
        <v>1</v>
      </c>
      <c r="B9" s="138">
        <v>1</v>
      </c>
      <c r="C9" s="139">
        <v>1</v>
      </c>
      <c r="D9" s="128">
        <v>513000</v>
      </c>
      <c r="E9" s="56" t="s">
        <v>96</v>
      </c>
      <c r="F9" s="149">
        <v>331.32318911717272</v>
      </c>
      <c r="G9" s="149">
        <v>313.4276571957285</v>
      </c>
      <c r="H9" s="149">
        <v>322.79980169295459</v>
      </c>
      <c r="I9" s="149">
        <v>212.46756889418694</v>
      </c>
      <c r="J9" s="149">
        <v>176.56810208566253</v>
      </c>
      <c r="K9" s="149">
        <v>195.36916325443894</v>
      </c>
      <c r="L9" s="149">
        <v>118.85562022298576</v>
      </c>
      <c r="M9" s="149">
        <v>136.85955511006591</v>
      </c>
      <c r="N9" s="149">
        <v>127.43063843851564</v>
      </c>
      <c r="O9" s="149">
        <v>65.563424724773853</v>
      </c>
      <c r="P9" s="149">
        <v>75.176375342148887</v>
      </c>
      <c r="Q9" s="149">
        <v>70.141936431574891</v>
      </c>
      <c r="R9" s="149">
        <v>53.29219549821191</v>
      </c>
      <c r="S9" s="149">
        <v>61.683179767917032</v>
      </c>
      <c r="T9" s="149">
        <v>57.288702006940746</v>
      </c>
    </row>
    <row r="10" spans="1:20" ht="12.75" customHeight="1">
      <c r="A10" s="138">
        <v>1</v>
      </c>
      <c r="B10" s="138">
        <v>1</v>
      </c>
      <c r="C10" s="139">
        <v>1</v>
      </c>
      <c r="D10" s="128">
        <v>914000</v>
      </c>
      <c r="E10" s="56" t="s">
        <v>135</v>
      </c>
      <c r="F10" s="149">
        <v>472.68018130198737</v>
      </c>
      <c r="G10" s="149">
        <v>343.49118708855383</v>
      </c>
      <c r="H10" s="149">
        <v>410.14570966001077</v>
      </c>
      <c r="I10" s="149">
        <v>260.99516860088659</v>
      </c>
      <c r="J10" s="149">
        <v>181.03631344234444</v>
      </c>
      <c r="K10" s="149">
        <v>222.29075116285046</v>
      </c>
      <c r="L10" s="149">
        <v>211.68501270110076</v>
      </c>
      <c r="M10" s="149">
        <v>162.45487364620936</v>
      </c>
      <c r="N10" s="149">
        <v>187.85495849716034</v>
      </c>
      <c r="O10" s="149">
        <v>88.160581760223153</v>
      </c>
      <c r="P10" s="149">
        <v>85.474623062221283</v>
      </c>
      <c r="Q10" s="149">
        <v>86.860432246293001</v>
      </c>
      <c r="R10" s="149">
        <v>123.52443094087761</v>
      </c>
      <c r="S10" s="149">
        <v>76.980250583988109</v>
      </c>
      <c r="T10" s="149">
        <v>100.99452625086732</v>
      </c>
    </row>
    <row r="11" spans="1:20" ht="12.75">
      <c r="A11" s="138">
        <v>1</v>
      </c>
      <c r="B11" s="138">
        <v>1</v>
      </c>
      <c r="C11" s="139">
        <v>1</v>
      </c>
      <c r="D11" s="128">
        <v>915000</v>
      </c>
      <c r="E11" s="56" t="s">
        <v>136</v>
      </c>
      <c r="F11" s="149">
        <v>701.87234922933692</v>
      </c>
      <c r="G11" s="149">
        <v>635.53543178222674</v>
      </c>
      <c r="H11" s="149">
        <v>669.58714987388828</v>
      </c>
      <c r="I11" s="149">
        <v>460.32895417399396</v>
      </c>
      <c r="J11" s="149">
        <v>456.05804375102281</v>
      </c>
      <c r="K11" s="149">
        <v>458.2503650604009</v>
      </c>
      <c r="L11" s="149">
        <v>241.54339505534293</v>
      </c>
      <c r="M11" s="149">
        <v>179.47738803120399</v>
      </c>
      <c r="N11" s="149">
        <v>211.3367848134873</v>
      </c>
      <c r="O11" s="149">
        <v>124.13365056377366</v>
      </c>
      <c r="P11" s="149">
        <v>99.285363591729862</v>
      </c>
      <c r="Q11" s="149">
        <v>112.04035576795434</v>
      </c>
      <c r="R11" s="149">
        <v>117.40974449156927</v>
      </c>
      <c r="S11" s="149">
        <v>80.19202443947411</v>
      </c>
      <c r="T11" s="149">
        <v>99.296429045532989</v>
      </c>
    </row>
    <row r="12" spans="1:20" ht="12.75">
      <c r="A12" s="138">
        <v>1</v>
      </c>
      <c r="B12" s="138">
        <v>1</v>
      </c>
      <c r="C12" s="139">
        <v>1</v>
      </c>
      <c r="D12" s="128">
        <v>916000</v>
      </c>
      <c r="E12" s="56" t="s">
        <v>137</v>
      </c>
      <c r="F12" s="149">
        <v>627.78840025493946</v>
      </c>
      <c r="G12" s="149">
        <v>526.63601946998381</v>
      </c>
      <c r="H12" s="149">
        <v>578.70218489600416</v>
      </c>
      <c r="I12" s="149">
        <v>419.37539834289356</v>
      </c>
      <c r="J12" s="149">
        <v>373.17468902109249</v>
      </c>
      <c r="K12" s="149">
        <v>396.95558034249717</v>
      </c>
      <c r="L12" s="149">
        <v>208.4130019120459</v>
      </c>
      <c r="M12" s="149">
        <v>153.46133044889129</v>
      </c>
      <c r="N12" s="149">
        <v>181.74660455350701</v>
      </c>
      <c r="O12" s="149">
        <v>84.767367750159337</v>
      </c>
      <c r="P12" s="149">
        <v>79.772850189291503</v>
      </c>
      <c r="Q12" s="149">
        <v>82.343678236336189</v>
      </c>
      <c r="R12" s="149">
        <v>123.64563416188655</v>
      </c>
      <c r="S12" s="149">
        <v>73.688480259599785</v>
      </c>
      <c r="T12" s="149">
        <v>99.402926317170795</v>
      </c>
    </row>
    <row r="13" spans="1:20" ht="12.75">
      <c r="A13" s="138">
        <v>1</v>
      </c>
      <c r="B13" s="138">
        <v>1</v>
      </c>
      <c r="C13" s="139">
        <v>1</v>
      </c>
      <c r="D13" s="128">
        <v>114000</v>
      </c>
      <c r="E13" s="56" t="s">
        <v>18</v>
      </c>
      <c r="F13" s="149">
        <v>288.47403300558756</v>
      </c>
      <c r="G13" s="149">
        <v>235.0357459931779</v>
      </c>
      <c r="H13" s="149">
        <v>262.76748786189535</v>
      </c>
      <c r="I13" s="149">
        <v>125.17867197990211</v>
      </c>
      <c r="J13" s="149">
        <v>114.01336386150179</v>
      </c>
      <c r="K13" s="149">
        <v>119.80758856320806</v>
      </c>
      <c r="L13" s="149">
        <v>163.29536102568545</v>
      </c>
      <c r="M13" s="149">
        <v>121.0223821316761</v>
      </c>
      <c r="N13" s="149">
        <v>142.9598992986873</v>
      </c>
      <c r="O13" s="149">
        <v>77.965954866375014</v>
      </c>
      <c r="P13" s="149">
        <v>76.63193308723892</v>
      </c>
      <c r="Q13" s="149">
        <v>77.324222262183056</v>
      </c>
      <c r="R13" s="149">
        <v>85.329406159310437</v>
      </c>
      <c r="S13" s="149">
        <v>44.390449044437176</v>
      </c>
      <c r="T13" s="149">
        <v>65.635677036504234</v>
      </c>
    </row>
    <row r="14" spans="1:20" ht="12.75">
      <c r="A14" s="138">
        <v>1</v>
      </c>
      <c r="B14" s="138">
        <v>1</v>
      </c>
      <c r="C14" s="139">
        <v>1</v>
      </c>
      <c r="D14" s="128">
        <v>116000</v>
      </c>
      <c r="E14" s="56" t="s">
        <v>19</v>
      </c>
      <c r="F14" s="149">
        <v>805.14995683345217</v>
      </c>
      <c r="G14" s="149">
        <v>715.05785322496695</v>
      </c>
      <c r="H14" s="149">
        <v>761.5560463404239</v>
      </c>
      <c r="I14" s="149">
        <v>514.62032205998275</v>
      </c>
      <c r="J14" s="149">
        <v>448.01217119750174</v>
      </c>
      <c r="K14" s="149">
        <v>482.38986400092989</v>
      </c>
      <c r="L14" s="149">
        <v>290.52963477346947</v>
      </c>
      <c r="M14" s="149">
        <v>267.04568202746526</v>
      </c>
      <c r="N14" s="149">
        <v>279.16618233949401</v>
      </c>
      <c r="O14" s="149">
        <v>104.72579858113434</v>
      </c>
      <c r="P14" s="149">
        <v>117.70829162829803</v>
      </c>
      <c r="Q14" s="149">
        <v>111.00778798093688</v>
      </c>
      <c r="R14" s="149">
        <v>185.8038361923351</v>
      </c>
      <c r="S14" s="149">
        <v>149.33739039916725</v>
      </c>
      <c r="T14" s="149">
        <v>168.15839435855708</v>
      </c>
    </row>
    <row r="15" spans="1:20" s="36" customFormat="1" ht="12.75">
      <c r="A15" s="138">
        <v>1</v>
      </c>
      <c r="B15" s="138">
        <v>1</v>
      </c>
      <c r="C15" s="139">
        <v>1</v>
      </c>
      <c r="D15" s="128">
        <v>117000</v>
      </c>
      <c r="E15" s="56" t="s">
        <v>20</v>
      </c>
      <c r="F15" s="149">
        <v>478.98807025957677</v>
      </c>
      <c r="G15" s="149">
        <v>410.34216619500899</v>
      </c>
      <c r="H15" s="149">
        <v>445.87173042911661</v>
      </c>
      <c r="I15" s="149">
        <v>299.14273724596848</v>
      </c>
      <c r="J15" s="149">
        <v>258.55415487522509</v>
      </c>
      <c r="K15" s="149">
        <v>279.56188525861802</v>
      </c>
      <c r="L15" s="149">
        <v>179.8453330136083</v>
      </c>
      <c r="M15" s="149">
        <v>151.78801131978389</v>
      </c>
      <c r="N15" s="149">
        <v>166.30984517049862</v>
      </c>
      <c r="O15" s="149">
        <v>51.555662130567711</v>
      </c>
      <c r="P15" s="149">
        <v>55.312580396192438</v>
      </c>
      <c r="Q15" s="149">
        <v>53.368084644264478</v>
      </c>
      <c r="R15" s="149">
        <v>128.2896708830406</v>
      </c>
      <c r="S15" s="149">
        <v>96.47543092359146</v>
      </c>
      <c r="T15" s="149">
        <v>112.94176052623413</v>
      </c>
    </row>
    <row r="16" spans="1:20" ht="12.75">
      <c r="A16" s="138">
        <v>1</v>
      </c>
      <c r="B16" s="138">
        <v>1</v>
      </c>
      <c r="C16" s="139">
        <v>1</v>
      </c>
      <c r="D16" s="128">
        <v>119000</v>
      </c>
      <c r="E16" s="56" t="s">
        <v>21</v>
      </c>
      <c r="F16" s="149">
        <v>1072.4552940603226</v>
      </c>
      <c r="G16" s="149">
        <v>892.24894209928777</v>
      </c>
      <c r="H16" s="149">
        <v>984.93772085912633</v>
      </c>
      <c r="I16" s="149">
        <v>770.35521122642888</v>
      </c>
      <c r="J16" s="149">
        <v>695.1181752502838</v>
      </c>
      <c r="K16" s="149">
        <v>733.81619508282995</v>
      </c>
      <c r="L16" s="149">
        <v>302.10008283389368</v>
      </c>
      <c r="M16" s="149">
        <v>197.13076684900403</v>
      </c>
      <c r="N16" s="149">
        <v>251.12152577629635</v>
      </c>
      <c r="O16" s="149">
        <v>109.63309457681626</v>
      </c>
      <c r="P16" s="149">
        <v>99.597481680255967</v>
      </c>
      <c r="Q16" s="149">
        <v>104.75927921605975</v>
      </c>
      <c r="R16" s="149">
        <v>192.46698825707742</v>
      </c>
      <c r="S16" s="149">
        <v>97.533285168748066</v>
      </c>
      <c r="T16" s="149">
        <v>146.3622465602366</v>
      </c>
    </row>
    <row r="17" spans="1:20" ht="12.75">
      <c r="A17" s="138">
        <v>1</v>
      </c>
      <c r="B17" s="138">
        <v>1</v>
      </c>
      <c r="C17" s="139">
        <v>1</v>
      </c>
      <c r="D17" s="128">
        <v>124000</v>
      </c>
      <c r="E17" s="56" t="s">
        <v>24</v>
      </c>
      <c r="F17" s="149">
        <v>560.13357031292082</v>
      </c>
      <c r="G17" s="149">
        <v>464.93190248322338</v>
      </c>
      <c r="H17" s="149">
        <v>513.72651861257953</v>
      </c>
      <c r="I17" s="149">
        <v>322.07680292992944</v>
      </c>
      <c r="J17" s="149">
        <v>267.01022170626044</v>
      </c>
      <c r="K17" s="149">
        <v>295.23402023436529</v>
      </c>
      <c r="L17" s="149">
        <v>238.05676738299132</v>
      </c>
      <c r="M17" s="149">
        <v>197.92168077696292</v>
      </c>
      <c r="N17" s="149">
        <v>218.49249837821424</v>
      </c>
      <c r="O17" s="149">
        <v>59.514191845747831</v>
      </c>
      <c r="P17" s="149">
        <v>57.196251097205312</v>
      </c>
      <c r="Q17" s="149">
        <v>58.384287311424274</v>
      </c>
      <c r="R17" s="149">
        <v>178.54257553724349</v>
      </c>
      <c r="S17" s="149">
        <v>140.72542967975761</v>
      </c>
      <c r="T17" s="149">
        <v>160.10821106678998</v>
      </c>
    </row>
    <row r="18" spans="1:20" ht="12.75">
      <c r="A18" s="141"/>
      <c r="B18" s="141"/>
      <c r="C18" s="141"/>
      <c r="D18" s="132"/>
      <c r="E18" s="112" t="s">
        <v>209</v>
      </c>
      <c r="F18" s="276">
        <v>658.71241579895604</v>
      </c>
      <c r="G18" s="276">
        <v>553.55739351762691</v>
      </c>
      <c r="H18" s="276">
        <v>607.85150442901181</v>
      </c>
      <c r="I18" s="276">
        <v>414.25816533757217</v>
      </c>
      <c r="J18" s="276">
        <v>357.43099400898393</v>
      </c>
      <c r="K18" s="276">
        <v>386.77225299935424</v>
      </c>
      <c r="L18" s="276">
        <v>244.45425046138391</v>
      </c>
      <c r="M18" s="276">
        <v>196.12639950864298</v>
      </c>
      <c r="N18" s="276">
        <v>221.07925142965757</v>
      </c>
      <c r="O18" s="276">
        <v>90.082622464826329</v>
      </c>
      <c r="P18" s="276">
        <v>86.403880887565649</v>
      </c>
      <c r="Q18" s="276">
        <v>88.303305174460405</v>
      </c>
      <c r="R18" s="276">
        <v>154.37162799655761</v>
      </c>
      <c r="S18" s="276">
        <v>109.72251862107734</v>
      </c>
      <c r="T18" s="276">
        <v>132.77594625519717</v>
      </c>
    </row>
    <row r="19" spans="1:20" ht="12.75">
      <c r="A19" s="138">
        <v>2</v>
      </c>
      <c r="B19" s="138">
        <v>2</v>
      </c>
      <c r="C19" s="139">
        <v>1</v>
      </c>
      <c r="D19" s="128">
        <v>334002</v>
      </c>
      <c r="E19" s="56" t="s">
        <v>249</v>
      </c>
      <c r="F19" s="149">
        <v>766.0004037956794</v>
      </c>
      <c r="G19" s="149">
        <v>609.93560257589695</v>
      </c>
      <c r="H19" s="149">
        <v>693.04375873561992</v>
      </c>
      <c r="I19" s="149">
        <v>549.56591964465974</v>
      </c>
      <c r="J19" s="149">
        <v>414.90340386384543</v>
      </c>
      <c r="K19" s="149">
        <v>486.61434254381248</v>
      </c>
      <c r="L19" s="149">
        <v>216.43448415101957</v>
      </c>
      <c r="M19" s="149">
        <v>195.03219871205152</v>
      </c>
      <c r="N19" s="149">
        <v>206.42941619180732</v>
      </c>
      <c r="O19" s="149">
        <v>60.165556228548354</v>
      </c>
      <c r="P19" s="149">
        <v>57.03771849126035</v>
      </c>
      <c r="Q19" s="149">
        <v>58.703365229545213</v>
      </c>
      <c r="R19" s="149">
        <v>156.26892792247122</v>
      </c>
      <c r="S19" s="149">
        <v>137.99448022079116</v>
      </c>
      <c r="T19" s="149">
        <v>147.72605096226212</v>
      </c>
    </row>
    <row r="20" spans="1:20" ht="12.75">
      <c r="A20" s="138">
        <v>2</v>
      </c>
      <c r="B20" s="138">
        <v>2</v>
      </c>
      <c r="C20" s="139">
        <v>1</v>
      </c>
      <c r="D20" s="128">
        <v>711000</v>
      </c>
      <c r="E20" s="56" t="s">
        <v>368</v>
      </c>
      <c r="F20" s="149">
        <v>527.10629977045369</v>
      </c>
      <c r="G20" s="149">
        <v>372.33415812418991</v>
      </c>
      <c r="H20" s="149">
        <v>451.21687008016181</v>
      </c>
      <c r="I20" s="149">
        <v>317.39734179726247</v>
      </c>
      <c r="J20" s="149">
        <v>203.2520325203252</v>
      </c>
      <c r="K20" s="149">
        <v>261.42846826027301</v>
      </c>
      <c r="L20" s="149">
        <v>209.70895797319127</v>
      </c>
      <c r="M20" s="149">
        <v>169.08212560386471</v>
      </c>
      <c r="N20" s="149">
        <v>189.7884018198888</v>
      </c>
      <c r="O20" s="149">
        <v>73.114744806869382</v>
      </c>
      <c r="P20" s="149">
        <v>77.765995051254862</v>
      </c>
      <c r="Q20" s="149">
        <v>75.395392503791427</v>
      </c>
      <c r="R20" s="149">
        <v>136.59421316632188</v>
      </c>
      <c r="S20" s="149">
        <v>91.316130552609863</v>
      </c>
      <c r="T20" s="149">
        <v>114.39300931609735</v>
      </c>
    </row>
    <row r="21" spans="1:20" s="36" customFormat="1" ht="12.75">
      <c r="A21" s="138">
        <v>2</v>
      </c>
      <c r="B21" s="138">
        <v>2</v>
      </c>
      <c r="C21" s="139">
        <v>1</v>
      </c>
      <c r="D21" s="128">
        <v>314000</v>
      </c>
      <c r="E21" s="56" t="s">
        <v>54</v>
      </c>
      <c r="F21" s="149">
        <v>417.35139117130393</v>
      </c>
      <c r="G21" s="149">
        <v>282.33827153163321</v>
      </c>
      <c r="H21" s="149">
        <v>351.42148832219436</v>
      </c>
      <c r="I21" s="149">
        <v>258.68419561398537</v>
      </c>
      <c r="J21" s="149">
        <v>178.42828726657365</v>
      </c>
      <c r="K21" s="149">
        <v>219.49345433985243</v>
      </c>
      <c r="L21" s="149">
        <v>158.66719555731851</v>
      </c>
      <c r="M21" s="149">
        <v>103.90998426505952</v>
      </c>
      <c r="N21" s="149">
        <v>131.92803398234193</v>
      </c>
      <c r="O21" s="149">
        <v>39.10013033376778</v>
      </c>
      <c r="P21" s="149">
        <v>37.110708666092684</v>
      </c>
      <c r="Q21" s="149">
        <v>38.12865157951201</v>
      </c>
      <c r="R21" s="149">
        <v>119.56706522355076</v>
      </c>
      <c r="S21" s="149">
        <v>66.799275598966844</v>
      </c>
      <c r="T21" s="149">
        <v>93.79938240282992</v>
      </c>
    </row>
    <row r="22" spans="1:20" s="36" customFormat="1" ht="12.75">
      <c r="A22" s="138">
        <v>2</v>
      </c>
      <c r="B22" s="138">
        <v>2</v>
      </c>
      <c r="C22" s="139">
        <v>1</v>
      </c>
      <c r="D22" s="128">
        <v>512000</v>
      </c>
      <c r="E22" s="56" t="s">
        <v>95</v>
      </c>
      <c r="F22" s="149">
        <v>438.68921775898519</v>
      </c>
      <c r="G22" s="149">
        <v>365.12878573450325</v>
      </c>
      <c r="H22" s="149">
        <v>403.1706983736504</v>
      </c>
      <c r="I22" s="149">
        <v>213.1782945736434</v>
      </c>
      <c r="J22" s="149">
        <v>171.7143126710067</v>
      </c>
      <c r="K22" s="149">
        <v>193.15748713042686</v>
      </c>
      <c r="L22" s="149">
        <v>225.5109231853418</v>
      </c>
      <c r="M22" s="149">
        <v>193.41447306349656</v>
      </c>
      <c r="N22" s="149">
        <v>210.01321124322354</v>
      </c>
      <c r="O22" s="149">
        <v>110.99365750528543</v>
      </c>
      <c r="P22" s="149">
        <v>95.292008680064143</v>
      </c>
      <c r="Q22" s="149">
        <v>103.41214523256345</v>
      </c>
      <c r="R22" s="149">
        <v>114.51726568005638</v>
      </c>
      <c r="S22" s="149">
        <v>98.122464383432401</v>
      </c>
      <c r="T22" s="149">
        <v>106.60106601066011</v>
      </c>
    </row>
    <row r="23" spans="1:20" s="36" customFormat="1" ht="12.75">
      <c r="A23" s="138">
        <v>2</v>
      </c>
      <c r="B23" s="138">
        <v>2</v>
      </c>
      <c r="C23" s="139">
        <v>1</v>
      </c>
      <c r="D23" s="128">
        <v>111000</v>
      </c>
      <c r="E23" s="56" t="s">
        <v>15</v>
      </c>
      <c r="F23" s="149">
        <v>443.54295717748454</v>
      </c>
      <c r="G23" s="149">
        <v>387.12088850918411</v>
      </c>
      <c r="H23" s="149">
        <v>416.11876254412067</v>
      </c>
      <c r="I23" s="149">
        <v>290.3649340156208</v>
      </c>
      <c r="J23" s="149">
        <v>268.40381603303433</v>
      </c>
      <c r="K23" s="149">
        <v>279.69063603017509</v>
      </c>
      <c r="L23" s="149">
        <v>153.17802316186373</v>
      </c>
      <c r="M23" s="149">
        <v>118.7170724761498</v>
      </c>
      <c r="N23" s="149">
        <v>136.42812651394561</v>
      </c>
      <c r="O23" s="149">
        <v>38.715324535416109</v>
      </c>
      <c r="P23" s="149">
        <v>35.063363235084722</v>
      </c>
      <c r="Q23" s="149">
        <v>36.940272683230674</v>
      </c>
      <c r="R23" s="149">
        <v>114.46269862644762</v>
      </c>
      <c r="S23" s="149">
        <v>83.653709241065073</v>
      </c>
      <c r="T23" s="149">
        <v>99.487853830714926</v>
      </c>
    </row>
    <row r="24" spans="1:20" s="36" customFormat="1" ht="12.75">
      <c r="A24" s="138">
        <v>2</v>
      </c>
      <c r="B24" s="138">
        <v>2</v>
      </c>
      <c r="C24" s="139">
        <v>1</v>
      </c>
      <c r="D24" s="128">
        <v>315000</v>
      </c>
      <c r="E24" s="56" t="s">
        <v>55</v>
      </c>
      <c r="F24" s="149">
        <v>432.39385031509153</v>
      </c>
      <c r="G24" s="149">
        <v>316.79911764995518</v>
      </c>
      <c r="H24" s="149">
        <v>375.96623466523096</v>
      </c>
      <c r="I24" s="149">
        <v>275.64638372606294</v>
      </c>
      <c r="J24" s="149">
        <v>211.23223728913703</v>
      </c>
      <c r="K24" s="149">
        <v>244.20259200861437</v>
      </c>
      <c r="L24" s="149">
        <v>156.74746658902862</v>
      </c>
      <c r="M24" s="149">
        <v>105.56688036081815</v>
      </c>
      <c r="N24" s="149">
        <v>131.76364265661653</v>
      </c>
      <c r="O24" s="149">
        <v>42.450482263775271</v>
      </c>
      <c r="P24" s="149">
        <v>38.70129102779994</v>
      </c>
      <c r="Q24" s="149">
        <v>40.620313040802984</v>
      </c>
      <c r="R24" s="149">
        <v>114.29698432525333</v>
      </c>
      <c r="S24" s="149">
        <v>66.865589333018207</v>
      </c>
      <c r="T24" s="149">
        <v>91.143329615813556</v>
      </c>
    </row>
    <row r="25" spans="1:20" s="36" customFormat="1" ht="12.75">
      <c r="A25" s="138">
        <v>2</v>
      </c>
      <c r="B25" s="138">
        <v>2</v>
      </c>
      <c r="C25" s="139">
        <v>1</v>
      </c>
      <c r="D25" s="128">
        <v>316000</v>
      </c>
      <c r="E25" s="56" t="s">
        <v>56</v>
      </c>
      <c r="F25" s="149">
        <v>417.34480353406184</v>
      </c>
      <c r="G25" s="149">
        <v>306.39964621896519</v>
      </c>
      <c r="H25" s="149">
        <v>364.18127327218235</v>
      </c>
      <c r="I25" s="149">
        <v>237.73541036968146</v>
      </c>
      <c r="J25" s="149">
        <v>180.68102849200832</v>
      </c>
      <c r="K25" s="149">
        <v>210.39566494111949</v>
      </c>
      <c r="L25" s="149">
        <v>179.60939316438038</v>
      </c>
      <c r="M25" s="149">
        <v>125.71861772695685</v>
      </c>
      <c r="N25" s="149">
        <v>153.78560833106289</v>
      </c>
      <c r="O25" s="149">
        <v>48.244594280399902</v>
      </c>
      <c r="P25" s="149">
        <v>39.168614568197611</v>
      </c>
      <c r="Q25" s="149">
        <v>43.895498440952984</v>
      </c>
      <c r="R25" s="149">
        <v>131.36479888398048</v>
      </c>
      <c r="S25" s="149">
        <v>86.550003158759239</v>
      </c>
      <c r="T25" s="149">
        <v>109.8901098901099</v>
      </c>
    </row>
    <row r="26" spans="1:20" s="36" customFormat="1" ht="12.75">
      <c r="A26" s="138">
        <v>2</v>
      </c>
      <c r="B26" s="138">
        <v>3</v>
      </c>
      <c r="C26" s="139">
        <v>1</v>
      </c>
      <c r="D26" s="128">
        <v>515000</v>
      </c>
      <c r="E26" s="56" t="s">
        <v>97</v>
      </c>
      <c r="F26" s="149">
        <v>476.23775483187711</v>
      </c>
      <c r="G26" s="149">
        <v>371.94083669994325</v>
      </c>
      <c r="H26" s="149">
        <v>424.31897884222246</v>
      </c>
      <c r="I26" s="149">
        <v>305.46730209160711</v>
      </c>
      <c r="J26" s="149">
        <v>245.06694267303263</v>
      </c>
      <c r="K26" s="149">
        <v>275.40013628733357</v>
      </c>
      <c r="L26" s="149">
        <v>170.77045274027006</v>
      </c>
      <c r="M26" s="149">
        <v>126.87389402691062</v>
      </c>
      <c r="N26" s="149">
        <v>148.9188425548889</v>
      </c>
      <c r="O26" s="149">
        <v>62.218692083664287</v>
      </c>
      <c r="P26" s="149">
        <v>65.106340355914654</v>
      </c>
      <c r="Q26" s="149">
        <v>63.656157029600948</v>
      </c>
      <c r="R26" s="149">
        <v>108.55176065660577</v>
      </c>
      <c r="S26" s="149">
        <v>61.767553670995966</v>
      </c>
      <c r="T26" s="149">
        <v>85.262685525287949</v>
      </c>
    </row>
    <row r="27" spans="1:20" s="36" customFormat="1" ht="12.75">
      <c r="A27" s="138">
        <v>2</v>
      </c>
      <c r="B27" s="138">
        <v>2</v>
      </c>
      <c r="C27" s="139">
        <v>1</v>
      </c>
      <c r="D27" s="128">
        <v>120000</v>
      </c>
      <c r="E27" s="56" t="s">
        <v>22</v>
      </c>
      <c r="F27" s="149">
        <v>577.7699489166813</v>
      </c>
      <c r="G27" s="149">
        <v>472.79132288866231</v>
      </c>
      <c r="H27" s="149">
        <v>526.6248136940518</v>
      </c>
      <c r="I27" s="149">
        <v>358.46397745288004</v>
      </c>
      <c r="J27" s="149">
        <v>306.85083897283766</v>
      </c>
      <c r="K27" s="149">
        <v>333.31827830721284</v>
      </c>
      <c r="L27" s="149">
        <v>219.30597146380128</v>
      </c>
      <c r="M27" s="149">
        <v>165.94048391582461</v>
      </c>
      <c r="N27" s="149">
        <v>193.3065353868389</v>
      </c>
      <c r="O27" s="149">
        <v>66.056015501144969</v>
      </c>
      <c r="P27" s="149">
        <v>73.236302957263362</v>
      </c>
      <c r="Q27" s="149">
        <v>69.554220676572868</v>
      </c>
      <c r="R27" s="149">
        <v>153.24995596265634</v>
      </c>
      <c r="S27" s="149">
        <v>92.704180958561224</v>
      </c>
      <c r="T27" s="149">
        <v>123.75231471026602</v>
      </c>
    </row>
    <row r="28" spans="1:20" s="36" customFormat="1" ht="12.75">
      <c r="A28" s="138">
        <v>2</v>
      </c>
      <c r="B28" s="138">
        <v>2</v>
      </c>
      <c r="C28" s="139">
        <v>1</v>
      </c>
      <c r="D28" s="128">
        <v>122000</v>
      </c>
      <c r="E28" s="56" t="s">
        <v>23</v>
      </c>
      <c r="F28" s="149">
        <v>772.67501663943847</v>
      </c>
      <c r="G28" s="149">
        <v>646.54333008763388</v>
      </c>
      <c r="H28" s="149">
        <v>711.82512839784533</v>
      </c>
      <c r="I28" s="149">
        <v>488.89695649543171</v>
      </c>
      <c r="J28" s="149">
        <v>389.4839337877313</v>
      </c>
      <c r="K28" s="149">
        <v>440.93699110610049</v>
      </c>
      <c r="L28" s="149">
        <v>283.77806014400676</v>
      </c>
      <c r="M28" s="149">
        <v>257.05939629990263</v>
      </c>
      <c r="N28" s="149">
        <v>270.88813729174495</v>
      </c>
      <c r="O28" s="149">
        <v>98.021419495371205</v>
      </c>
      <c r="P28" s="149">
        <v>105.80980201233365</v>
      </c>
      <c r="Q28" s="149">
        <v>101.77877990730302</v>
      </c>
      <c r="R28" s="149">
        <v>185.75664064863557</v>
      </c>
      <c r="S28" s="149">
        <v>151.24959428756895</v>
      </c>
      <c r="T28" s="149">
        <v>169.10935738444192</v>
      </c>
    </row>
    <row r="29" spans="1:20" s="36" customFormat="1" ht="12.75">
      <c r="A29" s="141"/>
      <c r="B29" s="141"/>
      <c r="C29" s="141"/>
      <c r="D29" s="132"/>
      <c r="E29" s="112" t="s">
        <v>216</v>
      </c>
      <c r="F29" s="276">
        <v>490.3071138655414</v>
      </c>
      <c r="G29" s="276">
        <v>376.88861386889437</v>
      </c>
      <c r="H29" s="276">
        <v>435.12206353118631</v>
      </c>
      <c r="I29" s="276">
        <v>311.6843545549666</v>
      </c>
      <c r="J29" s="276">
        <v>242.02770624224613</v>
      </c>
      <c r="K29" s="276">
        <v>277.79212671406242</v>
      </c>
      <c r="L29" s="276">
        <v>178.62275931057479</v>
      </c>
      <c r="M29" s="276">
        <v>134.86090762664824</v>
      </c>
      <c r="N29" s="276">
        <v>157.32993681712389</v>
      </c>
      <c r="O29" s="276">
        <v>53.494843108622412</v>
      </c>
      <c r="P29" s="276">
        <v>51.657248242955902</v>
      </c>
      <c r="Q29" s="276">
        <v>52.600740601897698</v>
      </c>
      <c r="R29" s="276">
        <v>125.12791620195237</v>
      </c>
      <c r="S29" s="276">
        <v>83.203659383692326</v>
      </c>
      <c r="T29" s="276">
        <v>104.72919621522617</v>
      </c>
    </row>
    <row r="30" spans="1:20" s="36" customFormat="1" ht="12.75">
      <c r="A30" s="138">
        <v>3</v>
      </c>
      <c r="B30" s="138">
        <v>4</v>
      </c>
      <c r="C30" s="139">
        <v>2</v>
      </c>
      <c r="D30" s="128">
        <v>334000</v>
      </c>
      <c r="E30" s="133" t="s">
        <v>257</v>
      </c>
      <c r="F30" s="149">
        <v>656.20328849028397</v>
      </c>
      <c r="G30" s="149">
        <v>468.17380150713484</v>
      </c>
      <c r="H30" s="149">
        <v>565.4830973930533</v>
      </c>
      <c r="I30" s="149">
        <v>427.50373692077727</v>
      </c>
      <c r="J30" s="149">
        <v>309.44364277697611</v>
      </c>
      <c r="K30" s="149">
        <v>370.54227585673397</v>
      </c>
      <c r="L30" s="149">
        <v>228.69955156950672</v>
      </c>
      <c r="M30" s="149">
        <v>158.73015873015873</v>
      </c>
      <c r="N30" s="149">
        <v>194.94082153631933</v>
      </c>
      <c r="O30" s="149">
        <v>146.48729446935727</v>
      </c>
      <c r="P30" s="149">
        <v>112.2334455667789</v>
      </c>
      <c r="Q30" s="149">
        <v>129.96054769087954</v>
      </c>
      <c r="R30" s="149">
        <v>82.212257100149486</v>
      </c>
      <c r="S30" s="149">
        <v>46.49671316337983</v>
      </c>
      <c r="T30" s="149">
        <v>64.980273845439768</v>
      </c>
    </row>
    <row r="31" spans="1:20" s="36" customFormat="1" ht="12.75">
      <c r="A31" s="138">
        <v>3</v>
      </c>
      <c r="B31" s="138">
        <v>4</v>
      </c>
      <c r="C31" s="139">
        <v>2</v>
      </c>
      <c r="D31" s="128">
        <v>554000</v>
      </c>
      <c r="E31" s="56" t="s">
        <v>264</v>
      </c>
      <c r="F31" s="149">
        <v>439.70238710344114</v>
      </c>
      <c r="G31" s="149">
        <v>333.64480844280763</v>
      </c>
      <c r="H31" s="149">
        <v>388.31331397981199</v>
      </c>
      <c r="I31" s="149">
        <v>253.17763769763357</v>
      </c>
      <c r="J31" s="149">
        <v>196.77898092673007</v>
      </c>
      <c r="K31" s="149">
        <v>225.85026766452711</v>
      </c>
      <c r="L31" s="149">
        <v>186.52474940580757</v>
      </c>
      <c r="M31" s="149">
        <v>136.86582751607762</v>
      </c>
      <c r="N31" s="149">
        <v>162.46304631528486</v>
      </c>
      <c r="O31" s="149">
        <v>77.503358478867412</v>
      </c>
      <c r="P31" s="149">
        <v>89.04523717913483</v>
      </c>
      <c r="Q31" s="149">
        <v>83.095853197326008</v>
      </c>
      <c r="R31" s="149">
        <v>109.02139092694017</v>
      </c>
      <c r="S31" s="149">
        <v>47.820590336942786</v>
      </c>
      <c r="T31" s="149">
        <v>79.36719311795882</v>
      </c>
    </row>
    <row r="32" spans="1:20" s="36" customFormat="1" ht="12.75">
      <c r="A32" s="138">
        <v>3</v>
      </c>
      <c r="B32" s="138">
        <v>4</v>
      </c>
      <c r="C32" s="139">
        <v>2</v>
      </c>
      <c r="D32" s="128">
        <v>558000</v>
      </c>
      <c r="E32" s="56" t="s">
        <v>265</v>
      </c>
      <c r="F32" s="149">
        <v>306.53365924555726</v>
      </c>
      <c r="G32" s="149">
        <v>214.50387101356628</v>
      </c>
      <c r="H32" s="149">
        <v>262.18510405257393</v>
      </c>
      <c r="I32" s="149">
        <v>181.01341084759198</v>
      </c>
      <c r="J32" s="149">
        <v>114.35471269266284</v>
      </c>
      <c r="K32" s="149">
        <v>148.89101861993427</v>
      </c>
      <c r="L32" s="149">
        <v>125.52024839796526</v>
      </c>
      <c r="M32" s="149">
        <v>100.14915832090347</v>
      </c>
      <c r="N32" s="149">
        <v>113.29408543263965</v>
      </c>
      <c r="O32" s="149">
        <v>65.402655744202946</v>
      </c>
      <c r="P32" s="149">
        <v>67.476383265856953</v>
      </c>
      <c r="Q32" s="149">
        <v>66.401971522453451</v>
      </c>
      <c r="R32" s="149">
        <v>60.117592653762308</v>
      </c>
      <c r="S32" s="149">
        <v>32.672775055046522</v>
      </c>
      <c r="T32" s="149">
        <v>46.892113910186197</v>
      </c>
    </row>
    <row r="33" spans="1:20" s="36" customFormat="1" ht="12.75">
      <c r="A33" s="138">
        <v>3</v>
      </c>
      <c r="B33" s="138">
        <v>4</v>
      </c>
      <c r="C33" s="139">
        <v>2</v>
      </c>
      <c r="D33" s="128">
        <v>358000</v>
      </c>
      <c r="E33" s="56" t="s">
        <v>258</v>
      </c>
      <c r="F33" s="149">
        <v>533.78762067007381</v>
      </c>
      <c r="G33" s="149">
        <v>436.79437349620582</v>
      </c>
      <c r="H33" s="149">
        <v>487.30003843993023</v>
      </c>
      <c r="I33" s="149">
        <v>303.23679727427594</v>
      </c>
      <c r="J33" s="149">
        <v>262.81695354432725</v>
      </c>
      <c r="K33" s="149">
        <v>283.86410006209525</v>
      </c>
      <c r="L33" s="149">
        <v>230.55082339579786</v>
      </c>
      <c r="M33" s="149">
        <v>173.97741995187857</v>
      </c>
      <c r="N33" s="149">
        <v>203.43593837783496</v>
      </c>
      <c r="O33" s="149">
        <v>101.07893242475866</v>
      </c>
      <c r="P33" s="149">
        <v>103.64612252452341</v>
      </c>
      <c r="Q33" s="149">
        <v>102.3093527307135</v>
      </c>
      <c r="R33" s="149">
        <v>129.47189097103919</v>
      </c>
      <c r="S33" s="149">
        <v>70.331297427355167</v>
      </c>
      <c r="T33" s="149">
        <v>101.12658564712143</v>
      </c>
    </row>
    <row r="34" spans="1:20" s="36" customFormat="1" ht="12.75">
      <c r="A34" s="138">
        <v>3</v>
      </c>
      <c r="B34" s="138">
        <v>4</v>
      </c>
      <c r="C34" s="139">
        <v>2</v>
      </c>
      <c r="D34" s="128">
        <v>366000</v>
      </c>
      <c r="E34" s="56" t="s">
        <v>259</v>
      </c>
      <c r="F34" s="149">
        <v>478.89035132125139</v>
      </c>
      <c r="G34" s="149">
        <v>391.64629609947923</v>
      </c>
      <c r="H34" s="149">
        <v>436.32686923156695</v>
      </c>
      <c r="I34" s="149">
        <v>286.01802166649793</v>
      </c>
      <c r="J34" s="149">
        <v>240.72696354554151</v>
      </c>
      <c r="K34" s="149">
        <v>263.92201597013377</v>
      </c>
      <c r="L34" s="149">
        <v>192.87232965475346</v>
      </c>
      <c r="M34" s="149">
        <v>150.91933255393772</v>
      </c>
      <c r="N34" s="149">
        <v>172.40485326143317</v>
      </c>
      <c r="O34" s="149">
        <v>87.577199554520604</v>
      </c>
      <c r="P34" s="149">
        <v>74.396854075884789</v>
      </c>
      <c r="Q34" s="149">
        <v>81.146945971170808</v>
      </c>
      <c r="R34" s="149">
        <v>105.29513010023287</v>
      </c>
      <c r="S34" s="149">
        <v>76.522478478052932</v>
      </c>
      <c r="T34" s="149">
        <v>91.257907290262366</v>
      </c>
    </row>
    <row r="35" spans="1:20" s="36" customFormat="1" ht="12.75">
      <c r="A35" s="138">
        <v>3</v>
      </c>
      <c r="B35" s="138">
        <v>4</v>
      </c>
      <c r="C35" s="139">
        <v>2</v>
      </c>
      <c r="D35" s="128">
        <v>754000</v>
      </c>
      <c r="E35" s="56" t="s">
        <v>268</v>
      </c>
      <c r="F35" s="149">
        <v>583.88043022768545</v>
      </c>
      <c r="G35" s="149">
        <v>468.27264987228932</v>
      </c>
      <c r="H35" s="149">
        <v>528.18260785638449</v>
      </c>
      <c r="I35" s="149">
        <v>398.56590771523025</v>
      </c>
      <c r="J35" s="149">
        <v>318.52556718585669</v>
      </c>
      <c r="K35" s="149">
        <v>360.00386063121323</v>
      </c>
      <c r="L35" s="149">
        <v>185.31452251245517</v>
      </c>
      <c r="M35" s="149">
        <v>149.74708268643261</v>
      </c>
      <c r="N35" s="149">
        <v>168.17874722517132</v>
      </c>
      <c r="O35" s="149">
        <v>74.032686129347667</v>
      </c>
      <c r="P35" s="149">
        <v>69.114038162968896</v>
      </c>
      <c r="Q35" s="149">
        <v>71.662966895087351</v>
      </c>
      <c r="R35" s="149">
        <v>111.28183638310752</v>
      </c>
      <c r="S35" s="149">
        <v>80.63304452346371</v>
      </c>
      <c r="T35" s="149">
        <v>96.51578033008397</v>
      </c>
    </row>
    <row r="36" spans="1:20" s="36" customFormat="1" ht="12.75">
      <c r="A36" s="138">
        <v>3</v>
      </c>
      <c r="B36" s="138">
        <v>3</v>
      </c>
      <c r="C36" s="139">
        <v>2</v>
      </c>
      <c r="D36" s="128">
        <v>370000</v>
      </c>
      <c r="E36" s="56" t="s">
        <v>260</v>
      </c>
      <c r="F36" s="149">
        <v>548.58784107228337</v>
      </c>
      <c r="G36" s="149">
        <v>528.76655629139077</v>
      </c>
      <c r="H36" s="149">
        <v>539.06211149236663</v>
      </c>
      <c r="I36" s="149">
        <v>372.42699856390618</v>
      </c>
      <c r="J36" s="149">
        <v>362.16887417218538</v>
      </c>
      <c r="K36" s="149">
        <v>367.49714058381818</v>
      </c>
      <c r="L36" s="149">
        <v>176.16084250837721</v>
      </c>
      <c r="M36" s="149">
        <v>166.59768211920527</v>
      </c>
      <c r="N36" s="149">
        <v>171.56497090854842</v>
      </c>
      <c r="O36" s="149">
        <v>102.44135950215414</v>
      </c>
      <c r="P36" s="149">
        <v>98.30298013245033</v>
      </c>
      <c r="Q36" s="149">
        <v>100.45253369138196</v>
      </c>
      <c r="R36" s="149">
        <v>73.719483006223072</v>
      </c>
      <c r="S36" s="149">
        <v>68.294701986754973</v>
      </c>
      <c r="T36" s="149">
        <v>71.112437217166445</v>
      </c>
    </row>
    <row r="37" spans="1:20" s="36" customFormat="1" ht="12.75">
      <c r="A37" s="138">
        <v>3</v>
      </c>
      <c r="B37" s="138">
        <v>4</v>
      </c>
      <c r="C37" s="139">
        <v>2</v>
      </c>
      <c r="D37" s="128">
        <v>758000</v>
      </c>
      <c r="E37" s="56" t="s">
        <v>270</v>
      </c>
      <c r="F37" s="149">
        <v>296.63873639603196</v>
      </c>
      <c r="G37" s="149">
        <v>207.78675621786127</v>
      </c>
      <c r="H37" s="149">
        <v>254.11811972679791</v>
      </c>
      <c r="I37" s="149">
        <v>140.61446595396322</v>
      </c>
      <c r="J37" s="149">
        <v>108.09109035575611</v>
      </c>
      <c r="K37" s="149">
        <v>125.05022097227801</v>
      </c>
      <c r="L37" s="149">
        <v>156.02427044206877</v>
      </c>
      <c r="M37" s="149">
        <v>99.695665862105145</v>
      </c>
      <c r="N37" s="149">
        <v>129.06789875451989</v>
      </c>
      <c r="O37" s="149">
        <v>51.044977366849658</v>
      </c>
      <c r="P37" s="149">
        <v>48.273690838493025</v>
      </c>
      <c r="Q37" s="149">
        <v>49.718762555243067</v>
      </c>
      <c r="R37" s="149">
        <v>104.9792930752191</v>
      </c>
      <c r="S37" s="149">
        <v>51.421975023612127</v>
      </c>
      <c r="T37" s="149">
        <v>79.349136199276828</v>
      </c>
    </row>
    <row r="38" spans="1:20" s="36" customFormat="1" ht="12.75">
      <c r="A38" s="138">
        <v>3</v>
      </c>
      <c r="B38" s="138">
        <v>4</v>
      </c>
      <c r="C38" s="139">
        <v>2</v>
      </c>
      <c r="D38" s="128">
        <v>958000</v>
      </c>
      <c r="E38" s="56" t="s">
        <v>275</v>
      </c>
      <c r="F38" s="149">
        <v>317.74885479531736</v>
      </c>
      <c r="G38" s="149">
        <v>306.75814210235785</v>
      </c>
      <c r="H38" s="149">
        <v>312.47635620791402</v>
      </c>
      <c r="I38" s="149">
        <v>216.67999709154367</v>
      </c>
      <c r="J38" s="149">
        <v>214.49412506900086</v>
      </c>
      <c r="K38" s="149">
        <v>215.63138382386319</v>
      </c>
      <c r="L38" s="149">
        <v>101.06885770377373</v>
      </c>
      <c r="M38" s="149">
        <v>92.264017033356993</v>
      </c>
      <c r="N38" s="149">
        <v>96.844972384050834</v>
      </c>
      <c r="O38" s="149">
        <v>58.896240820184687</v>
      </c>
      <c r="P38" s="149">
        <v>50.469205898588442</v>
      </c>
      <c r="Q38" s="149">
        <v>54.853597639403802</v>
      </c>
      <c r="R38" s="149">
        <v>42.172616883589036</v>
      </c>
      <c r="S38" s="149">
        <v>41.794811134768551</v>
      </c>
      <c r="T38" s="149">
        <v>41.991374744647047</v>
      </c>
    </row>
    <row r="39" spans="1:20" s="36" customFormat="1" ht="12.75">
      <c r="A39" s="138">
        <v>3</v>
      </c>
      <c r="B39" s="138">
        <v>4</v>
      </c>
      <c r="C39" s="139">
        <v>2</v>
      </c>
      <c r="D39" s="128">
        <v>762000</v>
      </c>
      <c r="E39" s="56" t="s">
        <v>271</v>
      </c>
      <c r="F39" s="149">
        <v>275.81958798165766</v>
      </c>
      <c r="G39" s="149">
        <v>216.97558105325095</v>
      </c>
      <c r="H39" s="149">
        <v>247.45630517247491</v>
      </c>
      <c r="I39" s="149">
        <v>149.20265553350214</v>
      </c>
      <c r="J39" s="149">
        <v>123.56575463371581</v>
      </c>
      <c r="K39" s="149">
        <v>136.84546389194173</v>
      </c>
      <c r="L39" s="149">
        <v>126.6169324481555</v>
      </c>
      <c r="M39" s="149">
        <v>93.409826419535165</v>
      </c>
      <c r="N39" s="149">
        <v>110.61084128053321</v>
      </c>
      <c r="O39" s="149">
        <v>59.544179043186645</v>
      </c>
      <c r="P39" s="149">
        <v>59.576345984112976</v>
      </c>
      <c r="Q39" s="149">
        <v>59.559683766440948</v>
      </c>
      <c r="R39" s="149">
        <v>67.072753404968864</v>
      </c>
      <c r="S39" s="149">
        <v>33.833480435422182</v>
      </c>
      <c r="T39" s="149">
        <v>51.051157514092246</v>
      </c>
    </row>
    <row r="40" spans="1:20" s="36" customFormat="1" ht="12.75">
      <c r="A40" s="138">
        <v>3</v>
      </c>
      <c r="B40" s="138">
        <v>4</v>
      </c>
      <c r="C40" s="139">
        <v>2</v>
      </c>
      <c r="D40" s="128">
        <v>154000</v>
      </c>
      <c r="E40" s="56" t="s">
        <v>252</v>
      </c>
      <c r="F40" s="149">
        <v>275.41128084606345</v>
      </c>
      <c r="G40" s="149">
        <v>282.0919175911252</v>
      </c>
      <c r="H40" s="149">
        <v>278.62479036438481</v>
      </c>
      <c r="I40" s="149">
        <v>91.803760282021145</v>
      </c>
      <c r="J40" s="149">
        <v>95.087163232963547</v>
      </c>
      <c r="K40" s="149">
        <v>93.383137673425821</v>
      </c>
      <c r="L40" s="149">
        <v>183.60752056404229</v>
      </c>
      <c r="M40" s="149">
        <v>187.00475435816165</v>
      </c>
      <c r="N40" s="149">
        <v>185.241652690959</v>
      </c>
      <c r="O40" s="149">
        <v>143.94829612220917</v>
      </c>
      <c r="P40" s="149">
        <v>164.81774960380349</v>
      </c>
      <c r="Q40" s="149">
        <v>153.98688824515932</v>
      </c>
      <c r="R40" s="149">
        <v>39.659224441833139</v>
      </c>
      <c r="S40" s="149">
        <v>22.187004754358163</v>
      </c>
      <c r="T40" s="149">
        <v>31.254764445799665</v>
      </c>
    </row>
    <row r="41" spans="1:20" s="36" customFormat="1" ht="12.75">
      <c r="A41" s="138">
        <v>3</v>
      </c>
      <c r="B41" s="138">
        <v>4</v>
      </c>
      <c r="C41" s="139">
        <v>2</v>
      </c>
      <c r="D41" s="128">
        <v>766000</v>
      </c>
      <c r="E41" s="56" t="s">
        <v>272</v>
      </c>
      <c r="F41" s="149">
        <v>286.45177537144298</v>
      </c>
      <c r="G41" s="149">
        <v>249.83073798239673</v>
      </c>
      <c r="H41" s="149">
        <v>268.80668102042148</v>
      </c>
      <c r="I41" s="149">
        <v>148.57718458826491</v>
      </c>
      <c r="J41" s="149">
        <v>131.34732566012187</v>
      </c>
      <c r="K41" s="149">
        <v>140.27533111502575</v>
      </c>
      <c r="L41" s="149">
        <v>137.87459078317804</v>
      </c>
      <c r="M41" s="149">
        <v>118.48341232227487</v>
      </c>
      <c r="N41" s="149">
        <v>128.5313499053957</v>
      </c>
      <c r="O41" s="149">
        <v>64.845127171996978</v>
      </c>
      <c r="P41" s="149">
        <v>67.704807041299929</v>
      </c>
      <c r="Q41" s="149">
        <v>66.223005154302868</v>
      </c>
      <c r="R41" s="149">
        <v>73.029463611181058</v>
      </c>
      <c r="S41" s="149">
        <v>50.778605280974944</v>
      </c>
      <c r="T41" s="149">
        <v>62.308344751092847</v>
      </c>
    </row>
    <row r="42" spans="1:20" s="36" customFormat="1" ht="12.75">
      <c r="A42" s="138">
        <v>3</v>
      </c>
      <c r="B42" s="138">
        <v>4</v>
      </c>
      <c r="C42" s="139">
        <v>2</v>
      </c>
      <c r="D42" s="128">
        <v>962000</v>
      </c>
      <c r="E42" s="56" t="s">
        <v>276</v>
      </c>
      <c r="F42" s="149">
        <v>477.16112295006025</v>
      </c>
      <c r="G42" s="149">
        <v>362.33326697192911</v>
      </c>
      <c r="H42" s="149">
        <v>421.80526896684103</v>
      </c>
      <c r="I42" s="149">
        <v>315.94552024460302</v>
      </c>
      <c r="J42" s="149">
        <v>224.96516026279116</v>
      </c>
      <c r="K42" s="149">
        <v>272.08599261001007</v>
      </c>
      <c r="L42" s="149">
        <v>161.21560270545726</v>
      </c>
      <c r="M42" s="149">
        <v>137.36810670913798</v>
      </c>
      <c r="N42" s="149">
        <v>149.71927635683093</v>
      </c>
      <c r="O42" s="149">
        <v>63.930325210784773</v>
      </c>
      <c r="P42" s="149">
        <v>78.638263985665944</v>
      </c>
      <c r="Q42" s="149">
        <v>71.02068237439417</v>
      </c>
      <c r="R42" s="149">
        <v>97.285277494672471</v>
      </c>
      <c r="S42" s="149">
        <v>58.729842723472025</v>
      </c>
      <c r="T42" s="149">
        <v>78.698593982436776</v>
      </c>
    </row>
    <row r="43" spans="1:20" s="36" customFormat="1" ht="12.75">
      <c r="A43" s="138">
        <v>3</v>
      </c>
      <c r="B43" s="138">
        <v>4</v>
      </c>
      <c r="C43" s="139">
        <v>2</v>
      </c>
      <c r="D43" s="128">
        <v>770000</v>
      </c>
      <c r="E43" s="56" t="s">
        <v>273</v>
      </c>
      <c r="F43" s="149">
        <v>450.53620153563048</v>
      </c>
      <c r="G43" s="149">
        <v>386.58750506004588</v>
      </c>
      <c r="H43" s="149">
        <v>419.54154540400907</v>
      </c>
      <c r="I43" s="149">
        <v>258.26511834507266</v>
      </c>
      <c r="J43" s="149">
        <v>240.85818378086626</v>
      </c>
      <c r="K43" s="149">
        <v>249.8283247768222</v>
      </c>
      <c r="L43" s="149">
        <v>192.27108319055779</v>
      </c>
      <c r="M43" s="149">
        <v>145.7293212791796</v>
      </c>
      <c r="N43" s="149">
        <v>169.71322062718681</v>
      </c>
      <c r="O43" s="149">
        <v>84.396218034139224</v>
      </c>
      <c r="P43" s="149">
        <v>68.141951153690457</v>
      </c>
      <c r="Q43" s="149">
        <v>76.518099473529318</v>
      </c>
      <c r="R43" s="149">
        <v>107.87486515641856</v>
      </c>
      <c r="S43" s="149">
        <v>77.587370125489144</v>
      </c>
      <c r="T43" s="149">
        <v>93.195121153657496</v>
      </c>
    </row>
    <row r="44" spans="1:20" s="36" customFormat="1" ht="12.75">
      <c r="A44" s="138">
        <v>3</v>
      </c>
      <c r="B44" s="138">
        <v>4</v>
      </c>
      <c r="C44" s="139">
        <v>2</v>
      </c>
      <c r="D44" s="128">
        <v>162000</v>
      </c>
      <c r="E44" s="56" t="s">
        <v>253</v>
      </c>
      <c r="F44" s="149">
        <v>371.3080168776371</v>
      </c>
      <c r="G44" s="149">
        <v>302.33271945979129</v>
      </c>
      <c r="H44" s="149">
        <v>338.32379274915598</v>
      </c>
      <c r="I44" s="149">
        <v>205.34458509142053</v>
      </c>
      <c r="J44" s="149">
        <v>196.43953345610802</v>
      </c>
      <c r="K44" s="149">
        <v>201.08615881403199</v>
      </c>
      <c r="L44" s="149">
        <v>165.96343178621657</v>
      </c>
      <c r="M44" s="149">
        <v>105.89318600368325</v>
      </c>
      <c r="N44" s="149">
        <v>137.23763393512402</v>
      </c>
      <c r="O44" s="149">
        <v>61.884669479606188</v>
      </c>
      <c r="P44" s="149">
        <v>59.852670349907925</v>
      </c>
      <c r="Q44" s="149">
        <v>60.912960516659332</v>
      </c>
      <c r="R44" s="149">
        <v>104.0787623066104</v>
      </c>
      <c r="S44" s="149">
        <v>46.040515653775323</v>
      </c>
      <c r="T44" s="149">
        <v>76.324673418464698</v>
      </c>
    </row>
    <row r="45" spans="1:20" s="36" customFormat="1" ht="12.75">
      <c r="A45" s="138">
        <v>3</v>
      </c>
      <c r="B45" s="138">
        <v>4</v>
      </c>
      <c r="C45" s="139">
        <v>2</v>
      </c>
      <c r="D45" s="128">
        <v>374000</v>
      </c>
      <c r="E45" s="56" t="s">
        <v>261</v>
      </c>
      <c r="F45" s="149">
        <v>625.14842080265976</v>
      </c>
      <c r="G45" s="149">
        <v>471.0280373831776</v>
      </c>
      <c r="H45" s="149">
        <v>549.94831884234213</v>
      </c>
      <c r="I45" s="149">
        <v>403.11090002374732</v>
      </c>
      <c r="J45" s="149">
        <v>305.91900311526479</v>
      </c>
      <c r="K45" s="149">
        <v>355.68796741047004</v>
      </c>
      <c r="L45" s="149">
        <v>222.03752077891238</v>
      </c>
      <c r="M45" s="149">
        <v>165.10903426791276</v>
      </c>
      <c r="N45" s="149">
        <v>194.26035143187207</v>
      </c>
      <c r="O45" s="149">
        <v>116.36190928520541</v>
      </c>
      <c r="P45" s="149">
        <v>101.55763239875388</v>
      </c>
      <c r="Q45" s="149">
        <v>109.1384447011613</v>
      </c>
      <c r="R45" s="149">
        <v>105.67561149370697</v>
      </c>
      <c r="S45" s="149">
        <v>63.55140186915888</v>
      </c>
      <c r="T45" s="149">
        <v>85.121906730710776</v>
      </c>
    </row>
    <row r="46" spans="1:20" s="36" customFormat="1" ht="12.75">
      <c r="A46" s="138">
        <v>3</v>
      </c>
      <c r="B46" s="138">
        <v>4</v>
      </c>
      <c r="C46" s="139">
        <v>2</v>
      </c>
      <c r="D46" s="128">
        <v>966000</v>
      </c>
      <c r="E46" s="56" t="s">
        <v>277</v>
      </c>
      <c r="F46" s="149">
        <v>491.24247400109471</v>
      </c>
      <c r="G46" s="149">
        <v>352.77232210303669</v>
      </c>
      <c r="H46" s="149">
        <v>425.43261291017444</v>
      </c>
      <c r="I46" s="149">
        <v>367.40558292282429</v>
      </c>
      <c r="J46" s="149">
        <v>258.34718235382985</v>
      </c>
      <c r="K46" s="149">
        <v>315.57406476628131</v>
      </c>
      <c r="L46" s="149">
        <v>123.83689107827038</v>
      </c>
      <c r="M46" s="149">
        <v>94.425139749206835</v>
      </c>
      <c r="N46" s="149">
        <v>109.85854814389316</v>
      </c>
      <c r="O46" s="149">
        <v>62.26053639846743</v>
      </c>
      <c r="P46" s="149">
        <v>61.942891675479679</v>
      </c>
      <c r="Q46" s="149">
        <v>62.109571336253317</v>
      </c>
      <c r="R46" s="149">
        <v>61.576354679802961</v>
      </c>
      <c r="S46" s="149">
        <v>32.482248073727149</v>
      </c>
      <c r="T46" s="149">
        <v>47.748976807639835</v>
      </c>
    </row>
    <row r="47" spans="1:20" s="36" customFormat="1" ht="12.75">
      <c r="A47" s="138">
        <v>3</v>
      </c>
      <c r="B47" s="138">
        <v>4</v>
      </c>
      <c r="C47" s="139">
        <v>2</v>
      </c>
      <c r="D47" s="128">
        <v>774000</v>
      </c>
      <c r="E47" s="56" t="s">
        <v>274</v>
      </c>
      <c r="F47" s="149">
        <v>444.43214522913439</v>
      </c>
      <c r="G47" s="149">
        <v>308.43864167215668</v>
      </c>
      <c r="H47" s="149">
        <v>379.11692794477204</v>
      </c>
      <c r="I47" s="149">
        <v>274.51848572061101</v>
      </c>
      <c r="J47" s="149">
        <v>206.62394442115348</v>
      </c>
      <c r="K47" s="149">
        <v>241.90996692075362</v>
      </c>
      <c r="L47" s="149">
        <v>169.91365950852335</v>
      </c>
      <c r="M47" s="149">
        <v>101.81469725100317</v>
      </c>
      <c r="N47" s="149">
        <v>137.20696102401843</v>
      </c>
      <c r="O47" s="149">
        <v>74.164268319681199</v>
      </c>
      <c r="P47" s="149">
        <v>58.69317841528418</v>
      </c>
      <c r="Q47" s="149">
        <v>66.733783978138931</v>
      </c>
      <c r="R47" s="149">
        <v>95.749391188842154</v>
      </c>
      <c r="S47" s="149">
        <v>43.121518835718987</v>
      </c>
      <c r="T47" s="149">
        <v>70.473177045879481</v>
      </c>
    </row>
    <row r="48" spans="1:20" s="36" customFormat="1" ht="12.75">
      <c r="A48" s="138">
        <v>3</v>
      </c>
      <c r="B48" s="138">
        <v>4</v>
      </c>
      <c r="C48" s="139">
        <v>2</v>
      </c>
      <c r="D48" s="128">
        <v>378000</v>
      </c>
      <c r="E48" s="56" t="s">
        <v>262</v>
      </c>
      <c r="F48" s="149">
        <v>457.3170731707317</v>
      </c>
      <c r="G48" s="149">
        <v>283.46161066266194</v>
      </c>
      <c r="H48" s="149">
        <v>372.37457580482436</v>
      </c>
      <c r="I48" s="149">
        <v>225.96843615494979</v>
      </c>
      <c r="J48" s="149">
        <v>191.47737938802328</v>
      </c>
      <c r="K48" s="149">
        <v>209.11675685591123</v>
      </c>
      <c r="L48" s="149">
        <v>231.34863701578195</v>
      </c>
      <c r="M48" s="149">
        <v>91.984231274638631</v>
      </c>
      <c r="N48" s="149">
        <v>163.25781894891315</v>
      </c>
      <c r="O48" s="149">
        <v>60.975609756097562</v>
      </c>
      <c r="P48" s="149">
        <v>39.42181340341655</v>
      </c>
      <c r="Q48" s="149">
        <v>50.444831697697886</v>
      </c>
      <c r="R48" s="149">
        <v>170.37302725968436</v>
      </c>
      <c r="S48" s="149">
        <v>52.562417871222074</v>
      </c>
      <c r="T48" s="149">
        <v>112.81298725121526</v>
      </c>
    </row>
    <row r="49" spans="1:20" s="36" customFormat="1" ht="12.75">
      <c r="A49" s="138">
        <v>3</v>
      </c>
      <c r="B49" s="138">
        <v>4</v>
      </c>
      <c r="C49" s="139">
        <v>2</v>
      </c>
      <c r="D49" s="128">
        <v>382000</v>
      </c>
      <c r="E49" s="56" t="s">
        <v>263</v>
      </c>
      <c r="F49" s="149">
        <v>467.12249984024538</v>
      </c>
      <c r="G49" s="149">
        <v>323.43909928352099</v>
      </c>
      <c r="H49" s="149">
        <v>397.63727560718053</v>
      </c>
      <c r="I49" s="149">
        <v>272.22186721196243</v>
      </c>
      <c r="J49" s="149">
        <v>188.33162743091097</v>
      </c>
      <c r="K49" s="149">
        <v>231.65258711721225</v>
      </c>
      <c r="L49" s="149">
        <v>194.90063262828295</v>
      </c>
      <c r="M49" s="149">
        <v>135.10747185261002</v>
      </c>
      <c r="N49" s="149">
        <v>165.98468848996833</v>
      </c>
      <c r="O49" s="149">
        <v>88.823567001086332</v>
      </c>
      <c r="P49" s="149">
        <v>67.553735926305009</v>
      </c>
      <c r="Q49" s="149">
        <v>78.537486800422386</v>
      </c>
      <c r="R49" s="149">
        <v>106.07706562719662</v>
      </c>
      <c r="S49" s="149">
        <v>67.553735926305009</v>
      </c>
      <c r="T49" s="149">
        <v>87.447201689545921</v>
      </c>
    </row>
    <row r="50" spans="1:20" s="36" customFormat="1" ht="12.75">
      <c r="A50" s="138">
        <v>3</v>
      </c>
      <c r="B50" s="138">
        <v>4</v>
      </c>
      <c r="C50" s="139">
        <v>2</v>
      </c>
      <c r="D50" s="128">
        <v>970000</v>
      </c>
      <c r="E50" s="56" t="s">
        <v>278</v>
      </c>
      <c r="F50" s="149">
        <v>518.41595126003881</v>
      </c>
      <c r="G50" s="149">
        <v>443.04943562503775</v>
      </c>
      <c r="H50" s="149">
        <v>482.3522615677893</v>
      </c>
      <c r="I50" s="149">
        <v>345.61063417335919</v>
      </c>
      <c r="J50" s="149">
        <v>321.12029939035432</v>
      </c>
      <c r="K50" s="149">
        <v>333.89174513315231</v>
      </c>
      <c r="L50" s="149">
        <v>172.80531708667959</v>
      </c>
      <c r="M50" s="149">
        <v>121.92913623468341</v>
      </c>
      <c r="N50" s="149">
        <v>148.46051643463693</v>
      </c>
      <c r="O50" s="149">
        <v>72.002215452783162</v>
      </c>
      <c r="P50" s="149">
        <v>70.018711897144925</v>
      </c>
      <c r="Q50" s="149">
        <v>71.053087632141413</v>
      </c>
      <c r="R50" s="149">
        <v>100.80310163389642</v>
      </c>
      <c r="S50" s="149">
        <v>51.91042433753848</v>
      </c>
      <c r="T50" s="149">
        <v>77.407428802495517</v>
      </c>
    </row>
    <row r="51" spans="1:20" s="36" customFormat="1" ht="12.75">
      <c r="A51" s="138">
        <v>3</v>
      </c>
      <c r="B51" s="138">
        <v>4</v>
      </c>
      <c r="C51" s="139">
        <v>2</v>
      </c>
      <c r="D51" s="128">
        <v>974000</v>
      </c>
      <c r="E51" s="56" t="s">
        <v>279</v>
      </c>
      <c r="F51" s="149">
        <v>427.06852431049191</v>
      </c>
      <c r="G51" s="149">
        <v>362.29601159347237</v>
      </c>
      <c r="H51" s="149">
        <v>396.34146341463418</v>
      </c>
      <c r="I51" s="149">
        <v>254.19391526869492</v>
      </c>
      <c r="J51" s="149">
        <v>200.36544641169431</v>
      </c>
      <c r="K51" s="149">
        <v>228.65853658536585</v>
      </c>
      <c r="L51" s="149">
        <v>172.87460904179699</v>
      </c>
      <c r="M51" s="149">
        <v>161.93056518177806</v>
      </c>
      <c r="N51" s="149">
        <v>167.6829268292683</v>
      </c>
      <c r="O51" s="149">
        <v>75.632641455786185</v>
      </c>
      <c r="P51" s="149">
        <v>87.581122802595928</v>
      </c>
      <c r="Q51" s="149">
        <v>81.300813008130092</v>
      </c>
      <c r="R51" s="149">
        <v>97.241967586010801</v>
      </c>
      <c r="S51" s="149">
        <v>74.34944237918215</v>
      </c>
      <c r="T51" s="149">
        <v>86.382113821138219</v>
      </c>
    </row>
    <row r="52" spans="1:20" s="36" customFormat="1" ht="12.75">
      <c r="A52" s="138">
        <v>3</v>
      </c>
      <c r="B52" s="138">
        <v>4</v>
      </c>
      <c r="C52" s="139">
        <v>2</v>
      </c>
      <c r="D52" s="128">
        <v>566000</v>
      </c>
      <c r="E52" s="56" t="s">
        <v>266</v>
      </c>
      <c r="F52" s="149">
        <v>308.31858407079642</v>
      </c>
      <c r="G52" s="149">
        <v>243.21115324217703</v>
      </c>
      <c r="H52" s="149">
        <v>277.0470391287551</v>
      </c>
      <c r="I52" s="149">
        <v>163.18584070796459</v>
      </c>
      <c r="J52" s="149">
        <v>137.88348845225784</v>
      </c>
      <c r="K52" s="149">
        <v>151.03294762596809</v>
      </c>
      <c r="L52" s="149">
        <v>145.13274336283186</v>
      </c>
      <c r="M52" s="149">
        <v>105.32766478991918</v>
      </c>
      <c r="N52" s="149">
        <v>126.01409150278702</v>
      </c>
      <c r="O52" s="149">
        <v>63.716814159292042</v>
      </c>
      <c r="P52" s="149">
        <v>56.685434141483775</v>
      </c>
      <c r="Q52" s="149">
        <v>60.339594179436709</v>
      </c>
      <c r="R52" s="149">
        <v>81.415929203539818</v>
      </c>
      <c r="S52" s="149">
        <v>48.642230648435401</v>
      </c>
      <c r="T52" s="149">
        <v>65.674497323350309</v>
      </c>
    </row>
    <row r="53" spans="1:20" s="36" customFormat="1" ht="12.75">
      <c r="A53" s="138">
        <v>3</v>
      </c>
      <c r="B53" s="138">
        <v>3</v>
      </c>
      <c r="C53" s="139">
        <v>2</v>
      </c>
      <c r="D53" s="128">
        <v>978000</v>
      </c>
      <c r="E53" s="79" t="s">
        <v>280</v>
      </c>
      <c r="F53" s="149">
        <v>472.68152408339324</v>
      </c>
      <c r="G53" s="149">
        <v>302.63157894736844</v>
      </c>
      <c r="H53" s="149">
        <v>389.56266078647559</v>
      </c>
      <c r="I53" s="149">
        <v>260.60388209920922</v>
      </c>
      <c r="J53" s="149">
        <v>135.33834586466165</v>
      </c>
      <c r="K53" s="149">
        <v>199.3752296949651</v>
      </c>
      <c r="L53" s="149">
        <v>212.07764198418403</v>
      </c>
      <c r="M53" s="149">
        <v>167.29323308270676</v>
      </c>
      <c r="N53" s="149">
        <v>190.18743109151046</v>
      </c>
      <c r="O53" s="149">
        <v>116.82242990654206</v>
      </c>
      <c r="P53" s="149">
        <v>107.14285714285714</v>
      </c>
      <c r="Q53" s="149">
        <v>112.09114296214626</v>
      </c>
      <c r="R53" s="149">
        <v>95.255212077641986</v>
      </c>
      <c r="S53" s="149">
        <v>60.150375939849624</v>
      </c>
      <c r="T53" s="149">
        <v>78.096288129364197</v>
      </c>
    </row>
    <row r="54" spans="1:20" s="36" customFormat="1" ht="12.75">
      <c r="A54" s="138">
        <v>3</v>
      </c>
      <c r="B54" s="138">
        <v>4</v>
      </c>
      <c r="C54" s="139">
        <v>2</v>
      </c>
      <c r="D54" s="128">
        <v>166000</v>
      </c>
      <c r="E54" s="56" t="s">
        <v>254</v>
      </c>
      <c r="F54" s="149">
        <v>432.03259005145793</v>
      </c>
      <c r="G54" s="149">
        <v>374.63976945244957</v>
      </c>
      <c r="H54" s="149">
        <v>404.37704826973277</v>
      </c>
      <c r="I54" s="149">
        <v>216.55231560891937</v>
      </c>
      <c r="J54" s="149">
        <v>172.91066282420752</v>
      </c>
      <c r="K54" s="149">
        <v>195.52296839415652</v>
      </c>
      <c r="L54" s="149">
        <v>215.48027444253862</v>
      </c>
      <c r="M54" s="149">
        <v>201.72910662824208</v>
      </c>
      <c r="N54" s="149">
        <v>208.85407987557628</v>
      </c>
      <c r="O54" s="149">
        <v>127.57289879931389</v>
      </c>
      <c r="P54" s="149">
        <v>161.38328530259363</v>
      </c>
      <c r="Q54" s="149">
        <v>143.86491140365496</v>
      </c>
      <c r="R54" s="149">
        <v>87.907375643224711</v>
      </c>
      <c r="S54" s="149">
        <v>40.345821325648409</v>
      </c>
      <c r="T54" s="149">
        <v>64.989168471921346</v>
      </c>
    </row>
    <row r="55" spans="1:20" s="36" customFormat="1" ht="12.75">
      <c r="A55" s="138">
        <v>3</v>
      </c>
      <c r="B55" s="138">
        <v>4</v>
      </c>
      <c r="C55" s="139">
        <v>2</v>
      </c>
      <c r="D55" s="128">
        <v>570000</v>
      </c>
      <c r="E55" s="56" t="s">
        <v>267</v>
      </c>
      <c r="F55" s="149">
        <v>488.20224719101122</v>
      </c>
      <c r="G55" s="149">
        <v>297.76674937965259</v>
      </c>
      <c r="H55" s="149">
        <v>396.52711010109834</v>
      </c>
      <c r="I55" s="149">
        <v>268.53932584269666</v>
      </c>
      <c r="J55" s="149">
        <v>160.38249712521937</v>
      </c>
      <c r="K55" s="149">
        <v>216.47291903388398</v>
      </c>
      <c r="L55" s="149">
        <v>219.6629213483146</v>
      </c>
      <c r="M55" s="149">
        <v>137.38425225443322</v>
      </c>
      <c r="N55" s="149">
        <v>180.05419106721439</v>
      </c>
      <c r="O55" s="149">
        <v>58.426966292134829</v>
      </c>
      <c r="P55" s="149">
        <v>56.285178236397748</v>
      </c>
      <c r="Q55" s="149">
        <v>57.39591527547126</v>
      </c>
      <c r="R55" s="149">
        <v>161.23595505617979</v>
      </c>
      <c r="S55" s="149">
        <v>81.099074018035466</v>
      </c>
      <c r="T55" s="149">
        <v>122.65827579174315</v>
      </c>
    </row>
    <row r="56" spans="1:20" s="36" customFormat="1" ht="12.75">
      <c r="A56" s="138">
        <v>3</v>
      </c>
      <c r="B56" s="138">
        <v>4</v>
      </c>
      <c r="C56" s="139">
        <v>2</v>
      </c>
      <c r="D56" s="128">
        <v>170000</v>
      </c>
      <c r="E56" s="56" t="s">
        <v>256</v>
      </c>
      <c r="F56" s="149">
        <v>470.19027484143766</v>
      </c>
      <c r="G56" s="149">
        <v>336.64259927797832</v>
      </c>
      <c r="H56" s="149">
        <v>405.58829949792624</v>
      </c>
      <c r="I56" s="149">
        <v>241.01479915433404</v>
      </c>
      <c r="J56" s="149">
        <v>138.98916967509024</v>
      </c>
      <c r="K56" s="149">
        <v>191.66120934293821</v>
      </c>
      <c r="L56" s="149">
        <v>229.17547568710361</v>
      </c>
      <c r="M56" s="149">
        <v>197.65342960288808</v>
      </c>
      <c r="N56" s="149">
        <v>213.92709015498801</v>
      </c>
      <c r="O56" s="149">
        <v>143.76321353065541</v>
      </c>
      <c r="P56" s="149">
        <v>153.42960288808663</v>
      </c>
      <c r="Q56" s="149">
        <v>148.43920541366515</v>
      </c>
      <c r="R56" s="149">
        <v>85.412262156448207</v>
      </c>
      <c r="S56" s="149">
        <v>44.223826714801447</v>
      </c>
      <c r="T56" s="149">
        <v>65.487884741322858</v>
      </c>
    </row>
    <row r="57" spans="1:20" s="36" customFormat="1" ht="12.75">
      <c r="A57" s="141"/>
      <c r="B57" s="141"/>
      <c r="C57" s="141"/>
      <c r="D57" s="132"/>
      <c r="E57" s="112" t="s">
        <v>210</v>
      </c>
      <c r="F57" s="276">
        <v>437.83968779371503</v>
      </c>
      <c r="G57" s="276">
        <v>343.29231927752232</v>
      </c>
      <c r="H57" s="276">
        <v>392.29806922206262</v>
      </c>
      <c r="I57" s="276">
        <v>260.9466307057333</v>
      </c>
      <c r="J57" s="276">
        <v>207.55292572122718</v>
      </c>
      <c r="K57" s="276">
        <v>235.22792711098168</v>
      </c>
      <c r="L57" s="276">
        <v>176.89305708798167</v>
      </c>
      <c r="M57" s="276">
        <v>135.73939355629517</v>
      </c>
      <c r="N57" s="276">
        <v>157.07014211108094</v>
      </c>
      <c r="O57" s="276">
        <v>82.367904866985413</v>
      </c>
      <c r="P57" s="276">
        <v>80.031001019625734</v>
      </c>
      <c r="Q57" s="276">
        <v>81.242263981095988</v>
      </c>
      <c r="R57" s="276">
        <v>94.52515222099629</v>
      </c>
      <c r="S57" s="276">
        <v>55.708392536669429</v>
      </c>
      <c r="T57" s="276">
        <v>75.827878129984967</v>
      </c>
    </row>
    <row r="58" spans="1:20" s="36" customFormat="1" ht="12.75">
      <c r="A58" s="138">
        <v>4</v>
      </c>
      <c r="B58" s="138">
        <v>2</v>
      </c>
      <c r="C58" s="139">
        <v>3</v>
      </c>
      <c r="D58" s="128">
        <v>334004</v>
      </c>
      <c r="E58" s="56" t="s">
        <v>57</v>
      </c>
      <c r="F58" s="149">
        <v>634.08723747980605</v>
      </c>
      <c r="G58" s="149">
        <v>495.99306909248429</v>
      </c>
      <c r="H58" s="149">
        <v>567.45741456787539</v>
      </c>
      <c r="I58" s="149">
        <v>383.6833602584814</v>
      </c>
      <c r="J58" s="149">
        <v>281.56811782542775</v>
      </c>
      <c r="K58" s="149">
        <v>334.41320932176819</v>
      </c>
      <c r="L58" s="149">
        <v>250.40387722132473</v>
      </c>
      <c r="M58" s="149">
        <v>214.42495126705651</v>
      </c>
      <c r="N58" s="149">
        <v>233.04420524610723</v>
      </c>
      <c r="O58" s="149">
        <v>151.45395799676899</v>
      </c>
      <c r="P58" s="149">
        <v>129.95451591942819</v>
      </c>
      <c r="Q58" s="149">
        <v>141.08057268262098</v>
      </c>
      <c r="R58" s="149">
        <v>98.949919224555742</v>
      </c>
      <c r="S58" s="149">
        <v>84.470435347628325</v>
      </c>
      <c r="T58" s="149">
        <v>91.963632563486257</v>
      </c>
    </row>
    <row r="59" spans="1:20" s="36" customFormat="1" ht="12.75">
      <c r="A59" s="138">
        <v>4</v>
      </c>
      <c r="B59" s="138">
        <v>2</v>
      </c>
      <c r="C59" s="139">
        <v>3</v>
      </c>
      <c r="D59" s="128">
        <v>962004</v>
      </c>
      <c r="E59" s="56" t="s">
        <v>149</v>
      </c>
      <c r="F59" s="149">
        <v>659.20398009950259</v>
      </c>
      <c r="G59" s="149">
        <v>624.16998671978752</v>
      </c>
      <c r="H59" s="149">
        <v>642.26075786769434</v>
      </c>
      <c r="I59" s="149">
        <v>503.73134328358208</v>
      </c>
      <c r="J59" s="149">
        <v>464.80743691899073</v>
      </c>
      <c r="K59" s="149">
        <v>484.9068721901092</v>
      </c>
      <c r="L59" s="149">
        <v>155.4726368159204</v>
      </c>
      <c r="M59" s="149">
        <v>159.36254980079681</v>
      </c>
      <c r="N59" s="149">
        <v>157.35388567758511</v>
      </c>
      <c r="O59" s="149">
        <v>74.626865671641795</v>
      </c>
      <c r="P59" s="149">
        <v>112.88180610889775</v>
      </c>
      <c r="Q59" s="149">
        <v>93.127809890815669</v>
      </c>
      <c r="R59" s="149">
        <v>80.845771144278601</v>
      </c>
      <c r="S59" s="149">
        <v>46.480743691899072</v>
      </c>
      <c r="T59" s="149">
        <v>64.226075786769428</v>
      </c>
    </row>
    <row r="60" spans="1:20" s="36" customFormat="1" ht="12.75">
      <c r="A60" s="138">
        <v>4</v>
      </c>
      <c r="B60" s="138">
        <v>1</v>
      </c>
      <c r="C60" s="139">
        <v>3</v>
      </c>
      <c r="D60" s="128">
        <v>978004</v>
      </c>
      <c r="E60" s="56" t="s">
        <v>160</v>
      </c>
      <c r="F60" s="149">
        <v>864.15022034872584</v>
      </c>
      <c r="G60" s="149">
        <v>846.74890236253395</v>
      </c>
      <c r="H60" s="149">
        <v>855.82883423315343</v>
      </c>
      <c r="I60" s="149">
        <v>714.69630197355821</v>
      </c>
      <c r="J60" s="149">
        <v>687.85281204265107</v>
      </c>
      <c r="K60" s="149">
        <v>701.85962807438511</v>
      </c>
      <c r="L60" s="149">
        <v>149.45391837516766</v>
      </c>
      <c r="M60" s="149">
        <v>158.89609031988292</v>
      </c>
      <c r="N60" s="149">
        <v>153.96920615876826</v>
      </c>
      <c r="O60" s="149">
        <v>57.482276298141407</v>
      </c>
      <c r="P60" s="149">
        <v>91.992473343090111</v>
      </c>
      <c r="Q60" s="149">
        <v>73.985202959408127</v>
      </c>
      <c r="R60" s="149">
        <v>91.971642077026246</v>
      </c>
      <c r="S60" s="149">
        <v>66.903616976792804</v>
      </c>
      <c r="T60" s="149">
        <v>79.984003199360131</v>
      </c>
    </row>
    <row r="61" spans="1:20" s="36" customFormat="1" ht="12.75">
      <c r="A61" s="138">
        <v>4</v>
      </c>
      <c r="B61" s="138">
        <v>2</v>
      </c>
      <c r="C61" s="139">
        <v>3</v>
      </c>
      <c r="D61" s="128">
        <v>562008</v>
      </c>
      <c r="E61" s="56" t="s">
        <v>105</v>
      </c>
      <c r="F61" s="149">
        <v>596.06656580937977</v>
      </c>
      <c r="G61" s="149">
        <v>552.18640280880948</v>
      </c>
      <c r="H61" s="149">
        <v>574.71264367816093</v>
      </c>
      <c r="I61" s="149">
        <v>332.82904689863841</v>
      </c>
      <c r="J61" s="149">
        <v>306.41557612511969</v>
      </c>
      <c r="K61" s="149">
        <v>319.97514756135445</v>
      </c>
      <c r="L61" s="149">
        <v>263.2375189107413</v>
      </c>
      <c r="M61" s="149">
        <v>245.77082668368976</v>
      </c>
      <c r="N61" s="149">
        <v>254.73749611680648</v>
      </c>
      <c r="O61" s="149">
        <v>84.720121028744316</v>
      </c>
      <c r="P61" s="149">
        <v>130.86498563676986</v>
      </c>
      <c r="Q61" s="149">
        <v>107.17614165890028</v>
      </c>
      <c r="R61" s="149">
        <v>178.51739788199697</v>
      </c>
      <c r="S61" s="149">
        <v>114.90584104691989</v>
      </c>
      <c r="T61" s="149">
        <v>147.56135445790619</v>
      </c>
    </row>
    <row r="62" spans="1:20" s="36" customFormat="1" ht="12.75">
      <c r="A62" s="138">
        <v>4</v>
      </c>
      <c r="B62" s="138">
        <v>2</v>
      </c>
      <c r="C62" s="139">
        <v>3</v>
      </c>
      <c r="D62" s="128">
        <v>158004</v>
      </c>
      <c r="E62" s="56" t="s">
        <v>30</v>
      </c>
      <c r="F62" s="149">
        <v>597.75280898876406</v>
      </c>
      <c r="G62" s="149">
        <v>442.94655753490611</v>
      </c>
      <c r="H62" s="149">
        <v>523.01255230125525</v>
      </c>
      <c r="I62" s="149">
        <v>442.69662921348311</v>
      </c>
      <c r="J62" s="149">
        <v>334.61723639865187</v>
      </c>
      <c r="K62" s="149">
        <v>390.51603905160391</v>
      </c>
      <c r="L62" s="149">
        <v>155.0561797752809</v>
      </c>
      <c r="M62" s="149">
        <v>108.32932113625422</v>
      </c>
      <c r="N62" s="149">
        <v>132.49651324965131</v>
      </c>
      <c r="O62" s="149">
        <v>60.674157303370784</v>
      </c>
      <c r="P62" s="149">
        <v>60.1829561868079</v>
      </c>
      <c r="Q62" s="149">
        <v>60.437006043700599</v>
      </c>
      <c r="R62" s="149">
        <v>94.382022471910105</v>
      </c>
      <c r="S62" s="149">
        <v>48.146364949446316</v>
      </c>
      <c r="T62" s="149">
        <v>72.059507205950723</v>
      </c>
    </row>
    <row r="63" spans="1:20" s="36" customFormat="1" ht="12.75">
      <c r="A63" s="138">
        <v>4</v>
      </c>
      <c r="B63" s="138">
        <v>2</v>
      </c>
      <c r="C63" s="139">
        <v>3</v>
      </c>
      <c r="D63" s="128">
        <v>954012</v>
      </c>
      <c r="E63" s="56" t="s">
        <v>139</v>
      </c>
      <c r="F63" s="149">
        <v>460.73298429319368</v>
      </c>
      <c r="G63" s="149">
        <v>401.75310445580715</v>
      </c>
      <c r="H63" s="149">
        <v>431.91147599500266</v>
      </c>
      <c r="I63" s="149">
        <v>331.58813263525309</v>
      </c>
      <c r="J63" s="149">
        <v>303.14097881665452</v>
      </c>
      <c r="K63" s="149">
        <v>317.68695341781188</v>
      </c>
      <c r="L63" s="149">
        <v>129.14485165794065</v>
      </c>
      <c r="M63" s="149">
        <v>98.612125639152666</v>
      </c>
      <c r="N63" s="149">
        <v>114.22452257719078</v>
      </c>
      <c r="O63" s="149">
        <v>59.336823734729499</v>
      </c>
      <c r="P63" s="149">
        <v>62.089116143170202</v>
      </c>
      <c r="Q63" s="149">
        <v>60.68177761913261</v>
      </c>
      <c r="R63" s="149">
        <v>69.808027923211171</v>
      </c>
      <c r="S63" s="149">
        <v>36.523009495982471</v>
      </c>
      <c r="T63" s="149">
        <v>53.542744958058179</v>
      </c>
    </row>
    <row r="64" spans="1:20" s="36" customFormat="1" ht="12.75">
      <c r="A64" s="138">
        <v>4</v>
      </c>
      <c r="B64" s="138">
        <v>2</v>
      </c>
      <c r="C64" s="142">
        <v>3</v>
      </c>
      <c r="D64" s="128">
        <v>370016</v>
      </c>
      <c r="E64" s="56" t="s">
        <v>73</v>
      </c>
      <c r="F64" s="149">
        <v>481.53342683496965</v>
      </c>
      <c r="G64" s="149">
        <v>455.45545545545548</v>
      </c>
      <c r="H64" s="149">
        <v>468.93884457336236</v>
      </c>
      <c r="I64" s="149">
        <v>257.12949976624594</v>
      </c>
      <c r="J64" s="149">
        <v>245.24524524524523</v>
      </c>
      <c r="K64" s="149">
        <v>251.38989605994681</v>
      </c>
      <c r="L64" s="149">
        <v>224.4039270687237</v>
      </c>
      <c r="M64" s="149">
        <v>210.21021021021022</v>
      </c>
      <c r="N64" s="149">
        <v>217.54894851341552</v>
      </c>
      <c r="O64" s="149">
        <v>95.839177185600747</v>
      </c>
      <c r="P64" s="149">
        <v>137.63763763763765</v>
      </c>
      <c r="Q64" s="149">
        <v>116.02610587382161</v>
      </c>
      <c r="R64" s="149">
        <v>128.56474988312297</v>
      </c>
      <c r="S64" s="149">
        <v>72.572572572572582</v>
      </c>
      <c r="T64" s="149">
        <v>101.5228426395939</v>
      </c>
    </row>
    <row r="65" spans="1:20" s="36" customFormat="1" ht="12.75">
      <c r="A65" s="138">
        <v>4</v>
      </c>
      <c r="B65" s="138">
        <v>2</v>
      </c>
      <c r="C65" s="139">
        <v>3</v>
      </c>
      <c r="D65" s="128">
        <v>962016</v>
      </c>
      <c r="E65" s="56" t="s">
        <v>150</v>
      </c>
      <c r="F65" s="149">
        <v>277.31092436974791</v>
      </c>
      <c r="G65" s="149">
        <v>242.53731343283582</v>
      </c>
      <c r="H65" s="149">
        <v>260.83112290008842</v>
      </c>
      <c r="I65" s="149">
        <v>95.238095238095241</v>
      </c>
      <c r="J65" s="149">
        <v>90.174129353233837</v>
      </c>
      <c r="K65" s="149">
        <v>92.83819628647214</v>
      </c>
      <c r="L65" s="149">
        <v>182.07282913165267</v>
      </c>
      <c r="M65" s="149">
        <v>152.36318407960198</v>
      </c>
      <c r="N65" s="149">
        <v>167.99292661361625</v>
      </c>
      <c r="O65" s="149">
        <v>42.016806722689076</v>
      </c>
      <c r="P65" s="149">
        <v>96.393034825870643</v>
      </c>
      <c r="Q65" s="149">
        <v>67.786619510757447</v>
      </c>
      <c r="R65" s="149">
        <v>140.0560224089636</v>
      </c>
      <c r="S65" s="149">
        <v>55.970149253731343</v>
      </c>
      <c r="T65" s="149">
        <v>100.20630710285883</v>
      </c>
    </row>
    <row r="66" spans="1:20" s="36" customFormat="1" ht="12.75">
      <c r="A66" s="138">
        <v>4</v>
      </c>
      <c r="B66" s="138">
        <v>2</v>
      </c>
      <c r="C66" s="139">
        <v>3</v>
      </c>
      <c r="D66" s="128">
        <v>370020</v>
      </c>
      <c r="E66" s="56" t="s">
        <v>74</v>
      </c>
      <c r="F66" s="149">
        <v>418.90681003584228</v>
      </c>
      <c r="G66" s="149">
        <v>339.02380379899012</v>
      </c>
      <c r="H66" s="149">
        <v>380.37805868027368</v>
      </c>
      <c r="I66" s="149">
        <v>268.81720430107526</v>
      </c>
      <c r="J66" s="149">
        <v>206.78047607597981</v>
      </c>
      <c r="K66" s="149">
        <v>238.89597587846458</v>
      </c>
      <c r="L66" s="149">
        <v>150.08960573476702</v>
      </c>
      <c r="M66" s="149">
        <v>132.24332772301034</v>
      </c>
      <c r="N66" s="149">
        <v>141.48208280180913</v>
      </c>
      <c r="O66" s="149">
        <v>76.164874551971323</v>
      </c>
      <c r="P66" s="149">
        <v>86.559269055061321</v>
      </c>
      <c r="Q66" s="149">
        <v>81.178244230546213</v>
      </c>
      <c r="R66" s="149">
        <v>73.924731182795696</v>
      </c>
      <c r="S66" s="149">
        <v>45.684058667949024</v>
      </c>
      <c r="T66" s="149">
        <v>60.303838571262901</v>
      </c>
    </row>
    <row r="67" spans="1:20" s="36" customFormat="1" ht="12.75">
      <c r="A67" s="138">
        <v>4</v>
      </c>
      <c r="B67" s="138">
        <v>2</v>
      </c>
      <c r="C67" s="142">
        <v>3</v>
      </c>
      <c r="D67" s="128">
        <v>978020</v>
      </c>
      <c r="E67" s="56" t="s">
        <v>161</v>
      </c>
      <c r="F67" s="149">
        <v>638.80883765609997</v>
      </c>
      <c r="G67" s="149">
        <v>649.24568965517233</v>
      </c>
      <c r="H67" s="149">
        <v>643.72778059928896</v>
      </c>
      <c r="I67" s="149">
        <v>343.41978866474545</v>
      </c>
      <c r="J67" s="149">
        <v>323.27586206896552</v>
      </c>
      <c r="K67" s="149">
        <v>333.92585068562721</v>
      </c>
      <c r="L67" s="149">
        <v>295.38904899135446</v>
      </c>
      <c r="M67" s="149">
        <v>325.96982758620692</v>
      </c>
      <c r="N67" s="149">
        <v>309.80192991366175</v>
      </c>
      <c r="O67" s="149">
        <v>153.69836695485111</v>
      </c>
      <c r="P67" s="149">
        <v>172.41379310344828</v>
      </c>
      <c r="Q67" s="149">
        <v>162.51904520060944</v>
      </c>
      <c r="R67" s="149">
        <v>141.69068203650338</v>
      </c>
      <c r="S67" s="149">
        <v>153.55603448275861</v>
      </c>
      <c r="T67" s="149">
        <v>147.28288471305231</v>
      </c>
    </row>
    <row r="68" spans="1:20" s="36" customFormat="1" ht="12.75">
      <c r="A68" s="138">
        <v>4</v>
      </c>
      <c r="B68" s="138">
        <v>2</v>
      </c>
      <c r="C68" s="139">
        <v>3</v>
      </c>
      <c r="D68" s="128">
        <v>170020</v>
      </c>
      <c r="E68" s="56" t="s">
        <v>49</v>
      </c>
      <c r="F68" s="149">
        <v>921.40201805629317</v>
      </c>
      <c r="G68" s="149">
        <v>745.97892401552974</v>
      </c>
      <c r="H68" s="149">
        <v>835.59413998914806</v>
      </c>
      <c r="I68" s="149">
        <v>541.68879447689858</v>
      </c>
      <c r="J68" s="149">
        <v>440.93178036605661</v>
      </c>
      <c r="K68" s="149">
        <v>492.40368963646233</v>
      </c>
      <c r="L68" s="149">
        <v>379.71322357939459</v>
      </c>
      <c r="M68" s="149">
        <v>305.04714364947313</v>
      </c>
      <c r="N68" s="149">
        <v>343.19045035268584</v>
      </c>
      <c r="O68" s="149">
        <v>132.7668613913967</v>
      </c>
      <c r="P68" s="149">
        <v>160.84303937881307</v>
      </c>
      <c r="Q68" s="149">
        <v>146.5002712967987</v>
      </c>
      <c r="R68" s="149">
        <v>246.94636218799786</v>
      </c>
      <c r="S68" s="149">
        <v>144.20410427066</v>
      </c>
      <c r="T68" s="149">
        <v>196.69017905588714</v>
      </c>
    </row>
    <row r="69" spans="1:20" s="36" customFormat="1" ht="12.75">
      <c r="A69" s="138">
        <v>4</v>
      </c>
      <c r="B69" s="138">
        <v>2</v>
      </c>
      <c r="C69" s="139">
        <v>3</v>
      </c>
      <c r="D69" s="128">
        <v>154036</v>
      </c>
      <c r="E69" s="56" t="s">
        <v>29</v>
      </c>
      <c r="F69" s="149">
        <v>570.61068702290083</v>
      </c>
      <c r="G69" s="149">
        <v>445.64348521183052</v>
      </c>
      <c r="H69" s="149">
        <v>509.56657555642329</v>
      </c>
      <c r="I69" s="149">
        <v>337.78625954198469</v>
      </c>
      <c r="J69" s="149">
        <v>259.79216626698638</v>
      </c>
      <c r="K69" s="149">
        <v>299.68762202264742</v>
      </c>
      <c r="L69" s="149">
        <v>232.82442748091603</v>
      </c>
      <c r="M69" s="149">
        <v>185.85131894484411</v>
      </c>
      <c r="N69" s="149">
        <v>209.87895353377587</v>
      </c>
      <c r="O69" s="149">
        <v>104.96183206106871</v>
      </c>
      <c r="P69" s="149">
        <v>91.926458832933648</v>
      </c>
      <c r="Q69" s="149">
        <v>98.594299101913307</v>
      </c>
      <c r="R69" s="149">
        <v>127.86259541984732</v>
      </c>
      <c r="S69" s="149">
        <v>93.924860111910462</v>
      </c>
      <c r="T69" s="149">
        <v>111.28465443186256</v>
      </c>
    </row>
    <row r="70" spans="1:20" s="36" customFormat="1" ht="12.75">
      <c r="A70" s="138">
        <v>4</v>
      </c>
      <c r="B70" s="138">
        <v>1</v>
      </c>
      <c r="C70" s="139">
        <v>3</v>
      </c>
      <c r="D70" s="128">
        <v>158026</v>
      </c>
      <c r="E70" s="56" t="s">
        <v>36</v>
      </c>
      <c r="F70" s="149">
        <v>669.59131840221664</v>
      </c>
      <c r="G70" s="149">
        <v>515.36643026004731</v>
      </c>
      <c r="H70" s="149">
        <v>593.38862282443642</v>
      </c>
      <c r="I70" s="149">
        <v>427.15308242900022</v>
      </c>
      <c r="J70" s="149">
        <v>338.06146572104018</v>
      </c>
      <c r="K70" s="149">
        <v>383.13281158743132</v>
      </c>
      <c r="L70" s="149">
        <v>242.43823597321634</v>
      </c>
      <c r="M70" s="149">
        <v>177.3049645390071</v>
      </c>
      <c r="N70" s="149">
        <v>210.25581123700502</v>
      </c>
      <c r="O70" s="149">
        <v>103.90210113137843</v>
      </c>
      <c r="P70" s="149">
        <v>106.38297872340425</v>
      </c>
      <c r="Q70" s="149">
        <v>105.12790561850251</v>
      </c>
      <c r="R70" s="149">
        <v>138.53613484183791</v>
      </c>
      <c r="S70" s="149">
        <v>70.921985815602838</v>
      </c>
      <c r="T70" s="149">
        <v>105.12790561850251</v>
      </c>
    </row>
    <row r="71" spans="1:20" s="36" customFormat="1" ht="12.75">
      <c r="A71" s="138">
        <v>4</v>
      </c>
      <c r="B71" s="138">
        <v>1</v>
      </c>
      <c r="C71" s="139">
        <v>3</v>
      </c>
      <c r="D71" s="128">
        <v>562028</v>
      </c>
      <c r="E71" s="56" t="s">
        <v>111</v>
      </c>
      <c r="F71" s="149">
        <v>869.84957488554619</v>
      </c>
      <c r="G71" s="149">
        <v>709.45945945945948</v>
      </c>
      <c r="H71" s="149">
        <v>790.96045197740125</v>
      </c>
      <c r="I71" s="149">
        <v>536.29823413996075</v>
      </c>
      <c r="J71" s="149">
        <v>445.94594594594599</v>
      </c>
      <c r="K71" s="149">
        <v>491.85776005317376</v>
      </c>
      <c r="L71" s="149">
        <v>333.55134074558532</v>
      </c>
      <c r="M71" s="149">
        <v>263.51351351351354</v>
      </c>
      <c r="N71" s="149">
        <v>299.10269192422732</v>
      </c>
      <c r="O71" s="149">
        <v>156.96533682145193</v>
      </c>
      <c r="P71" s="149">
        <v>165.54054054054055</v>
      </c>
      <c r="Q71" s="149">
        <v>161.18311731472249</v>
      </c>
      <c r="R71" s="149">
        <v>176.58600392413342</v>
      </c>
      <c r="S71" s="149">
        <v>97.972972972972983</v>
      </c>
      <c r="T71" s="149">
        <v>137.91957460950482</v>
      </c>
    </row>
    <row r="72" spans="1:20" s="36" customFormat="1" ht="12.75">
      <c r="A72" s="138">
        <v>4</v>
      </c>
      <c r="B72" s="138">
        <v>2</v>
      </c>
      <c r="C72" s="139">
        <v>3</v>
      </c>
      <c r="D72" s="128">
        <v>954024</v>
      </c>
      <c r="E72" s="56" t="s">
        <v>142</v>
      </c>
      <c r="F72" s="149">
        <v>490.99258212645708</v>
      </c>
      <c r="G72" s="149">
        <v>361.07943747624478</v>
      </c>
      <c r="H72" s="149">
        <v>428.41450018308308</v>
      </c>
      <c r="I72" s="149">
        <v>374.42599788060755</v>
      </c>
      <c r="J72" s="149">
        <v>296.46522234891677</v>
      </c>
      <c r="K72" s="149">
        <v>336.87294031490296</v>
      </c>
      <c r="L72" s="149">
        <v>116.56658424584953</v>
      </c>
      <c r="M72" s="149">
        <v>64.614215127328009</v>
      </c>
      <c r="N72" s="149">
        <v>91.541559868180144</v>
      </c>
      <c r="O72" s="149">
        <v>28.258565877781702</v>
      </c>
      <c r="P72" s="149">
        <v>26.605853287723296</v>
      </c>
      <c r="Q72" s="149">
        <v>27.462467960454045</v>
      </c>
      <c r="R72" s="149">
        <v>88.308018368067835</v>
      </c>
      <c r="S72" s="149">
        <v>38.00836183960471</v>
      </c>
      <c r="T72" s="149">
        <v>64.079091907726109</v>
      </c>
    </row>
    <row r="73" spans="1:20" s="36" customFormat="1" ht="12.75">
      <c r="A73" s="138">
        <v>4</v>
      </c>
      <c r="B73" s="138">
        <v>2</v>
      </c>
      <c r="C73" s="139">
        <v>3</v>
      </c>
      <c r="D73" s="128">
        <v>978032</v>
      </c>
      <c r="E73" s="56" t="s">
        <v>164</v>
      </c>
      <c r="F73" s="149">
        <v>646.72897196261681</v>
      </c>
      <c r="G73" s="149">
        <v>447.87644787644786</v>
      </c>
      <c r="H73" s="149">
        <v>548.90788224121559</v>
      </c>
      <c r="I73" s="149">
        <v>373.83177570093454</v>
      </c>
      <c r="J73" s="149">
        <v>274.13127413127415</v>
      </c>
      <c r="K73" s="149">
        <v>324.78632478632483</v>
      </c>
      <c r="L73" s="149">
        <v>272.89719626168227</v>
      </c>
      <c r="M73" s="149">
        <v>173.74517374517376</v>
      </c>
      <c r="N73" s="149">
        <v>224.12155745489079</v>
      </c>
      <c r="O73" s="149">
        <v>115.88785046728972</v>
      </c>
      <c r="P73" s="149">
        <v>96.525096525096529</v>
      </c>
      <c r="Q73" s="149">
        <v>106.36277302943969</v>
      </c>
      <c r="R73" s="149">
        <v>157.00934579439254</v>
      </c>
      <c r="S73" s="149">
        <v>77.220077220077215</v>
      </c>
      <c r="T73" s="149">
        <v>117.7587844254511</v>
      </c>
    </row>
    <row r="74" spans="1:20" s="36" customFormat="1" ht="12.75">
      <c r="A74" s="138">
        <v>4</v>
      </c>
      <c r="B74" s="138">
        <v>2</v>
      </c>
      <c r="C74" s="139">
        <v>3</v>
      </c>
      <c r="D74" s="128">
        <v>382060</v>
      </c>
      <c r="E74" s="56" t="s">
        <v>93</v>
      </c>
      <c r="F74" s="149">
        <v>356.28415300546447</v>
      </c>
      <c r="G74" s="149">
        <v>268.53904902685389</v>
      </c>
      <c r="H74" s="149">
        <v>315.03358813991196</v>
      </c>
      <c r="I74" s="149">
        <v>214.20765027322406</v>
      </c>
      <c r="J74" s="149">
        <v>162.60162601626018</v>
      </c>
      <c r="K74" s="149">
        <v>189.94672226082926</v>
      </c>
      <c r="L74" s="149">
        <v>142.07650273224044</v>
      </c>
      <c r="M74" s="149">
        <v>105.93742301059375</v>
      </c>
      <c r="N74" s="149">
        <v>125.08686587908271</v>
      </c>
      <c r="O74" s="149">
        <v>43.715846994535518</v>
      </c>
      <c r="P74" s="149">
        <v>66.518847006651882</v>
      </c>
      <c r="Q74" s="149">
        <v>54.435950891823026</v>
      </c>
      <c r="R74" s="149">
        <v>98.360655737704931</v>
      </c>
      <c r="S74" s="149">
        <v>39.418576003941858</v>
      </c>
      <c r="T74" s="149">
        <v>70.650914987259668</v>
      </c>
    </row>
    <row r="75" spans="1:20" s="36" customFormat="1" ht="12.75">
      <c r="A75" s="138">
        <v>4</v>
      </c>
      <c r="B75" s="138">
        <v>2</v>
      </c>
      <c r="C75" s="139">
        <v>3</v>
      </c>
      <c r="D75" s="128">
        <v>962060</v>
      </c>
      <c r="E75" s="56" t="s">
        <v>155</v>
      </c>
      <c r="F75" s="149">
        <v>350.87719298245611</v>
      </c>
      <c r="G75" s="149">
        <v>379.60954446854663</v>
      </c>
      <c r="H75" s="149">
        <v>364.67830164105237</v>
      </c>
      <c r="I75" s="149">
        <v>210.52631578947367</v>
      </c>
      <c r="J75" s="149">
        <v>233.18872017353578</v>
      </c>
      <c r="K75" s="149">
        <v>221.41182599635323</v>
      </c>
      <c r="L75" s="149">
        <v>140.35087719298247</v>
      </c>
      <c r="M75" s="149">
        <v>146.42082429501085</v>
      </c>
      <c r="N75" s="149">
        <v>143.26647564469914</v>
      </c>
      <c r="O75" s="149">
        <v>65.162907268170429</v>
      </c>
      <c r="P75" s="149">
        <v>75.921908893709329</v>
      </c>
      <c r="Q75" s="149">
        <v>70.330815316488668</v>
      </c>
      <c r="R75" s="149">
        <v>75.187969924812023</v>
      </c>
      <c r="S75" s="149">
        <v>70.498915401301517</v>
      </c>
      <c r="T75" s="149">
        <v>72.935660328210474</v>
      </c>
    </row>
    <row r="76" spans="1:20" s="36" customFormat="1" ht="12.75">
      <c r="A76" s="138">
        <v>4</v>
      </c>
      <c r="B76" s="138">
        <v>2</v>
      </c>
      <c r="C76" s="139">
        <v>3</v>
      </c>
      <c r="D76" s="128">
        <v>362040</v>
      </c>
      <c r="E76" s="56" t="s">
        <v>70</v>
      </c>
      <c r="F76" s="149">
        <v>448.94817855310419</v>
      </c>
      <c r="G76" s="149">
        <v>418.36457484379247</v>
      </c>
      <c r="H76" s="149">
        <v>434.09420767911337</v>
      </c>
      <c r="I76" s="149">
        <v>248.84556182657772</v>
      </c>
      <c r="J76" s="149">
        <v>258.08204292311871</v>
      </c>
      <c r="K76" s="149">
        <v>253.33157408629108</v>
      </c>
      <c r="L76" s="149">
        <v>200.10261672652643</v>
      </c>
      <c r="M76" s="149">
        <v>160.2825319206737</v>
      </c>
      <c r="N76" s="149">
        <v>180.76263359282228</v>
      </c>
      <c r="O76" s="149">
        <v>94.920472036942016</v>
      </c>
      <c r="P76" s="149">
        <v>76.066286335234992</v>
      </c>
      <c r="Q76" s="149">
        <v>85.763293310463126</v>
      </c>
      <c r="R76" s="149">
        <v>105.18214468958439</v>
      </c>
      <c r="S76" s="149">
        <v>84.216245585438728</v>
      </c>
      <c r="T76" s="149">
        <v>94.999340282359157</v>
      </c>
    </row>
    <row r="77" spans="1:20" s="36" customFormat="1" ht="12.75">
      <c r="A77" s="141"/>
      <c r="B77" s="141"/>
      <c r="C77" s="141"/>
      <c r="D77" s="132"/>
      <c r="E77" s="112" t="s">
        <v>211</v>
      </c>
      <c r="F77" s="276">
        <v>581.94374263095835</v>
      </c>
      <c r="G77" s="276">
        <v>495.50428556417836</v>
      </c>
      <c r="H77" s="276">
        <v>540.17394079629776</v>
      </c>
      <c r="I77" s="276">
        <v>368.59244287238226</v>
      </c>
      <c r="J77" s="276">
        <v>314.77506417088222</v>
      </c>
      <c r="K77" s="276">
        <v>342.58648078164555</v>
      </c>
      <c r="L77" s="276">
        <v>213.35129975857615</v>
      </c>
      <c r="M77" s="276">
        <v>180.7292213932962</v>
      </c>
      <c r="N77" s="276">
        <v>197.58746001465224</v>
      </c>
      <c r="O77" s="276">
        <v>91.235753186233225</v>
      </c>
      <c r="P77" s="276">
        <v>103.42394812290787</v>
      </c>
      <c r="Q77" s="276">
        <v>97.125407107055551</v>
      </c>
      <c r="R77" s="276">
        <v>122.11554657234294</v>
      </c>
      <c r="S77" s="276">
        <v>77.305273270388327</v>
      </c>
      <c r="T77" s="276">
        <v>100.46205290759667</v>
      </c>
    </row>
    <row r="78" spans="1:20" s="36" customFormat="1" ht="12.75">
      <c r="A78" s="138">
        <v>5</v>
      </c>
      <c r="B78" s="138">
        <v>3</v>
      </c>
      <c r="C78" s="139">
        <v>3</v>
      </c>
      <c r="D78" s="128">
        <v>770004</v>
      </c>
      <c r="E78" s="56" t="s">
        <v>129</v>
      </c>
      <c r="F78" s="149">
        <v>354.22885572139302</v>
      </c>
      <c r="G78" s="149">
        <v>209.68439256376999</v>
      </c>
      <c r="H78" s="149">
        <v>284.94456533001761</v>
      </c>
      <c r="I78" s="149">
        <v>218.90547263681594</v>
      </c>
      <c r="J78" s="149">
        <v>116.73151750972762</v>
      </c>
      <c r="K78" s="149">
        <v>169.93057714226507</v>
      </c>
      <c r="L78" s="149">
        <v>135.32338308457713</v>
      </c>
      <c r="M78" s="149">
        <v>92.952875054042366</v>
      </c>
      <c r="N78" s="149">
        <v>115.01398818775257</v>
      </c>
      <c r="O78" s="149">
        <v>65.671641791044777</v>
      </c>
      <c r="P78" s="149">
        <v>62.689148292261137</v>
      </c>
      <c r="Q78" s="149">
        <v>64.242047456222153</v>
      </c>
      <c r="R78" s="149">
        <v>69.651741293532339</v>
      </c>
      <c r="S78" s="149">
        <v>30.263726761781239</v>
      </c>
      <c r="T78" s="149">
        <v>50.771940731530414</v>
      </c>
    </row>
    <row r="79" spans="1:20" s="36" customFormat="1" ht="12.75">
      <c r="A79" s="138">
        <v>5</v>
      </c>
      <c r="B79" s="138">
        <v>3</v>
      </c>
      <c r="C79" s="139">
        <v>3</v>
      </c>
      <c r="D79" s="128">
        <v>570008</v>
      </c>
      <c r="E79" s="56" t="s">
        <v>119</v>
      </c>
      <c r="F79" s="149">
        <v>455.61665357423414</v>
      </c>
      <c r="G79" s="149">
        <v>382.72279934390377</v>
      </c>
      <c r="H79" s="149">
        <v>419.95452721679817</v>
      </c>
      <c r="I79" s="149">
        <v>253.99319193506153</v>
      </c>
      <c r="J79" s="149">
        <v>229.63367960634227</v>
      </c>
      <c r="K79" s="149">
        <v>242.07569880968305</v>
      </c>
      <c r="L79" s="149">
        <v>201.62346163917255</v>
      </c>
      <c r="M79" s="149">
        <v>153.0891197375615</v>
      </c>
      <c r="N79" s="149">
        <v>177.87882840711515</v>
      </c>
      <c r="O79" s="149">
        <v>81.173081958627918</v>
      </c>
      <c r="P79" s="149">
        <v>57.408419901585567</v>
      </c>
      <c r="Q79" s="149">
        <v>69.546609602781871</v>
      </c>
      <c r="R79" s="149">
        <v>120.45037968054464</v>
      </c>
      <c r="S79" s="149">
        <v>95.680699835975943</v>
      </c>
      <c r="T79" s="149">
        <v>108.33221880433329</v>
      </c>
    </row>
    <row r="80" spans="1:20" s="36" customFormat="1" ht="12.75">
      <c r="A80" s="138">
        <v>5</v>
      </c>
      <c r="B80" s="138">
        <v>3</v>
      </c>
      <c r="C80" s="139">
        <v>3</v>
      </c>
      <c r="D80" s="128">
        <v>362004</v>
      </c>
      <c r="E80" s="56" t="s">
        <v>238</v>
      </c>
      <c r="F80" s="149">
        <v>524.126455906822</v>
      </c>
      <c r="G80" s="149">
        <v>420.90656799259949</v>
      </c>
      <c r="H80" s="149">
        <v>475.25186158563292</v>
      </c>
      <c r="I80" s="149">
        <v>336.93843594009979</v>
      </c>
      <c r="J80" s="149">
        <v>203.51526364477334</v>
      </c>
      <c r="K80" s="149">
        <v>273.76259307928166</v>
      </c>
      <c r="L80" s="149">
        <v>187.18801996672212</v>
      </c>
      <c r="M80" s="149">
        <v>217.39130434782609</v>
      </c>
      <c r="N80" s="149">
        <v>201.48926850635129</v>
      </c>
      <c r="O80" s="149">
        <v>79.034941763727119</v>
      </c>
      <c r="P80" s="149">
        <v>111.00832562442183</v>
      </c>
      <c r="Q80" s="149">
        <v>94.174332019272882</v>
      </c>
      <c r="R80" s="149">
        <v>108.15307820299502</v>
      </c>
      <c r="S80" s="149">
        <v>106.38297872340425</v>
      </c>
      <c r="T80" s="149">
        <v>107.31493648707841</v>
      </c>
    </row>
    <row r="81" spans="1:20" s="36" customFormat="1" ht="12.75">
      <c r="A81" s="138">
        <v>5</v>
      </c>
      <c r="B81" s="138">
        <v>3</v>
      </c>
      <c r="C81" s="139">
        <v>3</v>
      </c>
      <c r="D81" s="128">
        <v>362012</v>
      </c>
      <c r="E81" s="56" t="s">
        <v>64</v>
      </c>
      <c r="F81" s="149">
        <v>146.01769911504425</v>
      </c>
      <c r="G81" s="149">
        <v>124.76459510357816</v>
      </c>
      <c r="H81" s="149">
        <v>135.72080291970804</v>
      </c>
      <c r="I81" s="149">
        <v>61.946902654867259</v>
      </c>
      <c r="J81" s="149">
        <v>54.143126177024484</v>
      </c>
      <c r="K81" s="149">
        <v>58.166058394160579</v>
      </c>
      <c r="L81" s="149">
        <v>84.070796460176993</v>
      </c>
      <c r="M81" s="149">
        <v>70.621468926553675</v>
      </c>
      <c r="N81" s="149">
        <v>77.554744525547449</v>
      </c>
      <c r="O81" s="149">
        <v>30.973451327433629</v>
      </c>
      <c r="P81" s="149">
        <v>28.248587570621467</v>
      </c>
      <c r="Q81" s="149">
        <v>29.653284671532845</v>
      </c>
      <c r="R81" s="149">
        <v>53.097345132743364</v>
      </c>
      <c r="S81" s="149">
        <v>42.372881355932201</v>
      </c>
      <c r="T81" s="149">
        <v>47.901459854014604</v>
      </c>
    </row>
    <row r="82" spans="1:20" s="36" customFormat="1" ht="12.75">
      <c r="A82" s="138">
        <v>5</v>
      </c>
      <c r="B82" s="138">
        <v>3</v>
      </c>
      <c r="C82" s="143">
        <v>3</v>
      </c>
      <c r="D82" s="128">
        <v>362016</v>
      </c>
      <c r="E82" s="56" t="s">
        <v>239</v>
      </c>
      <c r="F82" s="149">
        <v>758.12274368231044</v>
      </c>
      <c r="G82" s="149">
        <v>550.45871559633031</v>
      </c>
      <c r="H82" s="149">
        <v>655.14103730664237</v>
      </c>
      <c r="I82" s="149">
        <v>527.97833935018048</v>
      </c>
      <c r="J82" s="149">
        <v>293.57798165137615</v>
      </c>
      <c r="K82" s="149">
        <v>411.73794358507735</v>
      </c>
      <c r="L82" s="149">
        <v>230.14440433212997</v>
      </c>
      <c r="M82" s="149">
        <v>256.88073394495416</v>
      </c>
      <c r="N82" s="149">
        <v>243.40309372156506</v>
      </c>
      <c r="O82" s="149">
        <v>139.89169675090253</v>
      </c>
      <c r="P82" s="149">
        <v>146.78899082568807</v>
      </c>
      <c r="Q82" s="149">
        <v>143.31210191082803</v>
      </c>
      <c r="R82" s="149">
        <v>90.25270758122744</v>
      </c>
      <c r="S82" s="149">
        <v>110.09174311926606</v>
      </c>
      <c r="T82" s="149">
        <v>100.09099181073704</v>
      </c>
    </row>
    <row r="83" spans="1:20" s="36" customFormat="1" ht="12.75">
      <c r="A83" s="138">
        <v>5</v>
      </c>
      <c r="B83" s="138">
        <v>3</v>
      </c>
      <c r="C83" s="139">
        <v>3</v>
      </c>
      <c r="D83" s="128">
        <v>154008</v>
      </c>
      <c r="E83" s="56" t="s">
        <v>25</v>
      </c>
      <c r="F83" s="149">
        <v>424.05063291139237</v>
      </c>
      <c r="G83" s="149">
        <v>291.13067027758973</v>
      </c>
      <c r="H83" s="149">
        <v>359.82989859339227</v>
      </c>
      <c r="I83" s="149">
        <v>196.20253164556962</v>
      </c>
      <c r="J83" s="149">
        <v>111.71293161814489</v>
      </c>
      <c r="K83" s="149">
        <v>155.38109257441937</v>
      </c>
      <c r="L83" s="149">
        <v>227.84810126582278</v>
      </c>
      <c r="M83" s="149">
        <v>179.41773865944481</v>
      </c>
      <c r="N83" s="149">
        <v>204.44880601897285</v>
      </c>
      <c r="O83" s="149">
        <v>85.443037974683548</v>
      </c>
      <c r="P83" s="149">
        <v>108.32769126607988</v>
      </c>
      <c r="Q83" s="149">
        <v>96.499836440955193</v>
      </c>
      <c r="R83" s="149">
        <v>142.40506329113924</v>
      </c>
      <c r="S83" s="149">
        <v>71.090047393364927</v>
      </c>
      <c r="T83" s="149">
        <v>107.94896957801767</v>
      </c>
    </row>
    <row r="84" spans="1:20" s="36" customFormat="1" ht="12.75">
      <c r="A84" s="138">
        <v>5</v>
      </c>
      <c r="B84" s="138">
        <v>3</v>
      </c>
      <c r="C84" s="139">
        <v>3</v>
      </c>
      <c r="D84" s="128">
        <v>954008</v>
      </c>
      <c r="E84" s="56" t="s">
        <v>138</v>
      </c>
      <c r="F84" s="149">
        <v>481.8652849740933</v>
      </c>
      <c r="G84" s="149">
        <v>463.39457088017548</v>
      </c>
      <c r="H84" s="149">
        <v>472.89196749700278</v>
      </c>
      <c r="I84" s="149">
        <v>246.11398963730571</v>
      </c>
      <c r="J84" s="149">
        <v>287.90786948176583</v>
      </c>
      <c r="K84" s="149">
        <v>266.41800985746636</v>
      </c>
      <c r="L84" s="149">
        <v>235.75129533678756</v>
      </c>
      <c r="M84" s="149">
        <v>175.48670139840965</v>
      </c>
      <c r="N84" s="149">
        <v>206.47395763953642</v>
      </c>
      <c r="O84" s="149">
        <v>56.994818652849737</v>
      </c>
      <c r="P84" s="149">
        <v>93.22731011790512</v>
      </c>
      <c r="Q84" s="149">
        <v>74.597042760090574</v>
      </c>
      <c r="R84" s="149">
        <v>178.75647668393782</v>
      </c>
      <c r="S84" s="149">
        <v>82.259391280504516</v>
      </c>
      <c r="T84" s="149">
        <v>131.87691487944585</v>
      </c>
    </row>
    <row r="85" spans="1:20" s="36" customFormat="1" ht="12.75">
      <c r="A85" s="138">
        <v>5</v>
      </c>
      <c r="B85" s="138">
        <v>3</v>
      </c>
      <c r="C85" s="139">
        <v>3</v>
      </c>
      <c r="D85" s="128">
        <v>362020</v>
      </c>
      <c r="E85" s="56" t="s">
        <v>65</v>
      </c>
      <c r="F85" s="149">
        <v>293.8237057765341</v>
      </c>
      <c r="G85" s="149">
        <v>248.73431653092672</v>
      </c>
      <c r="H85" s="149">
        <v>272.36538864445845</v>
      </c>
      <c r="I85" s="149">
        <v>159.9040575654607</v>
      </c>
      <c r="J85" s="149">
        <v>158.48558221439578</v>
      </c>
      <c r="K85" s="149">
        <v>159.22899643829876</v>
      </c>
      <c r="L85" s="149">
        <v>133.91964821107337</v>
      </c>
      <c r="M85" s="149">
        <v>90.248734316530928</v>
      </c>
      <c r="N85" s="149">
        <v>113.13639220615966</v>
      </c>
      <c r="O85" s="149">
        <v>37.977213671796918</v>
      </c>
      <c r="P85" s="149">
        <v>39.621395553598944</v>
      </c>
      <c r="Q85" s="149">
        <v>38.759689922480618</v>
      </c>
      <c r="R85" s="149">
        <v>95.94243453927642</v>
      </c>
      <c r="S85" s="149">
        <v>50.627338762931984</v>
      </c>
      <c r="T85" s="149">
        <v>74.376702283679037</v>
      </c>
    </row>
    <row r="86" spans="1:20" s="36" customFormat="1" ht="12.75">
      <c r="A86" s="138">
        <v>5</v>
      </c>
      <c r="B86" s="138">
        <v>3</v>
      </c>
      <c r="C86" s="139">
        <v>3</v>
      </c>
      <c r="D86" s="128">
        <v>370012</v>
      </c>
      <c r="E86" s="56" t="s">
        <v>72</v>
      </c>
      <c r="F86" s="149">
        <v>705.32915360501556</v>
      </c>
      <c r="G86" s="149">
        <v>649.39939939939939</v>
      </c>
      <c r="H86" s="149">
        <v>679.87700717458142</v>
      </c>
      <c r="I86" s="149">
        <v>514.10658307210031</v>
      </c>
      <c r="J86" s="149">
        <v>446.69669669669668</v>
      </c>
      <c r="K86" s="149">
        <v>483.43013324222756</v>
      </c>
      <c r="L86" s="149">
        <v>191.22257053291534</v>
      </c>
      <c r="M86" s="149">
        <v>202.70270270270271</v>
      </c>
      <c r="N86" s="149">
        <v>196.44687393235392</v>
      </c>
      <c r="O86" s="149">
        <v>90.909090909090907</v>
      </c>
      <c r="P86" s="149">
        <v>101.35135135135135</v>
      </c>
      <c r="Q86" s="149">
        <v>95.661086436624529</v>
      </c>
      <c r="R86" s="149">
        <v>100.31347962382446</v>
      </c>
      <c r="S86" s="149">
        <v>101.35135135135135</v>
      </c>
      <c r="T86" s="149">
        <v>100.78578749572941</v>
      </c>
    </row>
    <row r="87" spans="1:20" s="36" customFormat="1" ht="12.75">
      <c r="A87" s="138">
        <v>5</v>
      </c>
      <c r="B87" s="138">
        <v>3</v>
      </c>
      <c r="C87" s="139">
        <v>3</v>
      </c>
      <c r="D87" s="128">
        <v>154012</v>
      </c>
      <c r="E87" s="56" t="s">
        <v>26</v>
      </c>
      <c r="F87" s="149">
        <v>777.23201386882408</v>
      </c>
      <c r="G87" s="149">
        <v>730.93887838689352</v>
      </c>
      <c r="H87" s="149">
        <v>755.08666164280328</v>
      </c>
      <c r="I87" s="149">
        <v>502.74487142444383</v>
      </c>
      <c r="J87" s="149">
        <v>469.43919344675493</v>
      </c>
      <c r="K87" s="149">
        <v>486.81235870384324</v>
      </c>
      <c r="L87" s="149">
        <v>274.48714244438025</v>
      </c>
      <c r="M87" s="149">
        <v>261.49968494013865</v>
      </c>
      <c r="N87" s="149">
        <v>268.27430293896009</v>
      </c>
      <c r="O87" s="149">
        <v>132.90956370991043</v>
      </c>
      <c r="P87" s="149">
        <v>135.47574039067422</v>
      </c>
      <c r="Q87" s="149">
        <v>134.13715146948005</v>
      </c>
      <c r="R87" s="149">
        <v>141.57757873446982</v>
      </c>
      <c r="S87" s="149">
        <v>126.02394454946439</v>
      </c>
      <c r="T87" s="149">
        <v>134.13715146948005</v>
      </c>
    </row>
    <row r="88" spans="1:20" s="36" customFormat="1" ht="12.75">
      <c r="A88" s="138">
        <v>5</v>
      </c>
      <c r="B88" s="138">
        <v>3</v>
      </c>
      <c r="C88" s="139">
        <v>3</v>
      </c>
      <c r="D88" s="128">
        <v>154016</v>
      </c>
      <c r="E88" s="56" t="s">
        <v>27</v>
      </c>
      <c r="F88" s="149">
        <v>479.09166435890336</v>
      </c>
      <c r="G88" s="149">
        <v>367.73428232502965</v>
      </c>
      <c r="H88" s="149">
        <v>425.31863096090507</v>
      </c>
      <c r="I88" s="149">
        <v>213.23733037939627</v>
      </c>
      <c r="J88" s="149">
        <v>154.2111506524318</v>
      </c>
      <c r="K88" s="149">
        <v>184.73435486180725</v>
      </c>
      <c r="L88" s="149">
        <v>265.85433397950703</v>
      </c>
      <c r="M88" s="149">
        <v>213.52313167259788</v>
      </c>
      <c r="N88" s="149">
        <v>240.58427609909779</v>
      </c>
      <c r="O88" s="149">
        <v>113.54195513708113</v>
      </c>
      <c r="P88" s="149">
        <v>106.76156583629894</v>
      </c>
      <c r="Q88" s="149">
        <v>110.2677932120865</v>
      </c>
      <c r="R88" s="149">
        <v>152.31237884242591</v>
      </c>
      <c r="S88" s="149">
        <v>106.76156583629894</v>
      </c>
      <c r="T88" s="149">
        <v>130.31648288701132</v>
      </c>
    </row>
    <row r="89" spans="1:20" s="36" customFormat="1" ht="12.75">
      <c r="A89" s="138">
        <v>5</v>
      </c>
      <c r="B89" s="138">
        <v>3</v>
      </c>
      <c r="C89" s="139">
        <v>3</v>
      </c>
      <c r="D89" s="128">
        <v>566012</v>
      </c>
      <c r="E89" s="56" t="s">
        <v>115</v>
      </c>
      <c r="F89" s="149">
        <v>303.45800988002827</v>
      </c>
      <c r="G89" s="149">
        <v>215.55996035678891</v>
      </c>
      <c r="H89" s="149">
        <v>260.6492096054061</v>
      </c>
      <c r="I89" s="149">
        <v>176.42907551164433</v>
      </c>
      <c r="J89" s="149">
        <v>138.75123885034688</v>
      </c>
      <c r="K89" s="149">
        <v>158.07891878846385</v>
      </c>
      <c r="L89" s="149">
        <v>127.02893436838391</v>
      </c>
      <c r="M89" s="149">
        <v>76.808721506442026</v>
      </c>
      <c r="N89" s="149">
        <v>102.5702908169422</v>
      </c>
      <c r="O89" s="149">
        <v>49.400141143260413</v>
      </c>
      <c r="P89" s="149">
        <v>24.777006937561943</v>
      </c>
      <c r="Q89" s="149">
        <v>37.407988415590687</v>
      </c>
      <c r="R89" s="149">
        <v>77.628793225123502</v>
      </c>
      <c r="S89" s="149">
        <v>52.031714568880076</v>
      </c>
      <c r="T89" s="149">
        <v>65.162302401351525</v>
      </c>
    </row>
    <row r="90" spans="1:20" s="36" customFormat="1" ht="12.75">
      <c r="A90" s="138">
        <v>5</v>
      </c>
      <c r="B90" s="138">
        <v>3</v>
      </c>
      <c r="C90" s="139">
        <v>3</v>
      </c>
      <c r="D90" s="128">
        <v>554020</v>
      </c>
      <c r="E90" s="56" t="s">
        <v>101</v>
      </c>
      <c r="F90" s="149">
        <v>413.76912378303194</v>
      </c>
      <c r="G90" s="149">
        <v>372.21300902892938</v>
      </c>
      <c r="H90" s="149">
        <v>393.59513373289207</v>
      </c>
      <c r="I90" s="149">
        <v>234.70097357440892</v>
      </c>
      <c r="J90" s="149">
        <v>197.16233646581907</v>
      </c>
      <c r="K90" s="149">
        <v>216.47732355309063</v>
      </c>
      <c r="L90" s="149">
        <v>179.06815020862308</v>
      </c>
      <c r="M90" s="149">
        <v>175.05067256311037</v>
      </c>
      <c r="N90" s="149">
        <v>177.11781017980141</v>
      </c>
      <c r="O90" s="149">
        <v>125.17385257301807</v>
      </c>
      <c r="P90" s="149">
        <v>130.827344757693</v>
      </c>
      <c r="Q90" s="149">
        <v>127.91841846318991</v>
      </c>
      <c r="R90" s="149">
        <v>53.894297635605007</v>
      </c>
      <c r="S90" s="149">
        <v>44.223327805417355</v>
      </c>
      <c r="T90" s="149">
        <v>49.199391716611508</v>
      </c>
    </row>
    <row r="91" spans="1:20" s="36" customFormat="1" ht="12.75">
      <c r="A91" s="138">
        <v>5</v>
      </c>
      <c r="B91" s="138">
        <v>3</v>
      </c>
      <c r="C91" s="139">
        <v>3</v>
      </c>
      <c r="D91" s="128">
        <v>374012</v>
      </c>
      <c r="E91" s="56" t="s">
        <v>75</v>
      </c>
      <c r="F91" s="149">
        <v>748.18537130094921</v>
      </c>
      <c r="G91" s="149">
        <v>608.06860261157669</v>
      </c>
      <c r="H91" s="149">
        <v>679.74105102817964</v>
      </c>
      <c r="I91" s="149">
        <v>498.79024753396612</v>
      </c>
      <c r="J91" s="149">
        <v>419.02163320990059</v>
      </c>
      <c r="K91" s="149">
        <v>459.82482863670981</v>
      </c>
      <c r="L91" s="149">
        <v>249.39512376698306</v>
      </c>
      <c r="M91" s="149">
        <v>189.04696940167608</v>
      </c>
      <c r="N91" s="149">
        <v>219.91622239146992</v>
      </c>
      <c r="O91" s="149">
        <v>113.53061604317885</v>
      </c>
      <c r="P91" s="149">
        <v>101.34476710192945</v>
      </c>
      <c r="Q91" s="149">
        <v>107.57806549885758</v>
      </c>
      <c r="R91" s="149">
        <v>135.86450772380419</v>
      </c>
      <c r="S91" s="149">
        <v>87.702202299746631</v>
      </c>
      <c r="T91" s="149">
        <v>112.33815689261235</v>
      </c>
    </row>
    <row r="92" spans="1:20" s="36" customFormat="1" ht="12.75">
      <c r="A92" s="138">
        <v>5</v>
      </c>
      <c r="B92" s="138">
        <v>3</v>
      </c>
      <c r="C92" s="139">
        <v>3</v>
      </c>
      <c r="D92" s="128">
        <v>158008</v>
      </c>
      <c r="E92" s="56" t="s">
        <v>31</v>
      </c>
      <c r="F92" s="149">
        <v>306.15640599001665</v>
      </c>
      <c r="G92" s="149">
        <v>238.58214042263123</v>
      </c>
      <c r="H92" s="149">
        <v>272.77319414042768</v>
      </c>
      <c r="I92" s="149">
        <v>169.7171381031614</v>
      </c>
      <c r="J92" s="149">
        <v>126.10770279481936</v>
      </c>
      <c r="K92" s="149">
        <v>148.17309311331874</v>
      </c>
      <c r="L92" s="149">
        <v>136.43926788685525</v>
      </c>
      <c r="M92" s="149">
        <v>112.47443762781187</v>
      </c>
      <c r="N92" s="149">
        <v>124.60010102710895</v>
      </c>
      <c r="O92" s="149">
        <v>39.933444259567388</v>
      </c>
      <c r="P92" s="149">
        <v>61.349693251533743</v>
      </c>
      <c r="Q92" s="149">
        <v>50.51355447044957</v>
      </c>
      <c r="R92" s="149">
        <v>96.505823627287853</v>
      </c>
      <c r="S92" s="149">
        <v>51.124744376278123</v>
      </c>
      <c r="T92" s="149">
        <v>74.086546556659371</v>
      </c>
    </row>
    <row r="93" spans="1:20" s="36" customFormat="1" ht="12.75">
      <c r="A93" s="138">
        <v>5</v>
      </c>
      <c r="B93" s="138">
        <v>3</v>
      </c>
      <c r="C93" s="139">
        <v>3</v>
      </c>
      <c r="D93" s="128">
        <v>158012</v>
      </c>
      <c r="E93" s="56" t="s">
        <v>32</v>
      </c>
      <c r="F93" s="149">
        <v>457.16342692584595</v>
      </c>
      <c r="G93" s="149">
        <v>460.47269763651178</v>
      </c>
      <c r="H93" s="149">
        <v>458.71559633027528</v>
      </c>
      <c r="I93" s="149">
        <v>298.77609791216702</v>
      </c>
      <c r="J93" s="149">
        <v>334.14832925835373</v>
      </c>
      <c r="K93" s="149">
        <v>315.36697247706422</v>
      </c>
      <c r="L93" s="149">
        <v>158.38732901367891</v>
      </c>
      <c r="M93" s="149">
        <v>126.3243683781581</v>
      </c>
      <c r="N93" s="149">
        <v>143.34862385321102</v>
      </c>
      <c r="O93" s="149">
        <v>53.995680345572353</v>
      </c>
      <c r="P93" s="149">
        <v>69.274653626731862</v>
      </c>
      <c r="Q93" s="149">
        <v>61.162079510703364</v>
      </c>
      <c r="R93" s="149">
        <v>104.39164866810655</v>
      </c>
      <c r="S93" s="149">
        <v>57.049714751426244</v>
      </c>
      <c r="T93" s="149">
        <v>82.186544342507645</v>
      </c>
    </row>
    <row r="94" spans="1:20" s="36" customFormat="1" ht="12.75">
      <c r="A94" s="138">
        <v>5</v>
      </c>
      <c r="B94" s="138">
        <v>3</v>
      </c>
      <c r="C94" s="139">
        <v>3</v>
      </c>
      <c r="D94" s="128">
        <v>334016</v>
      </c>
      <c r="E94" s="56" t="s">
        <v>59</v>
      </c>
      <c r="F94" s="149">
        <v>677.66776677667769</v>
      </c>
      <c r="G94" s="149">
        <v>643.10954063604231</v>
      </c>
      <c r="H94" s="149">
        <v>660.97838452787255</v>
      </c>
      <c r="I94" s="149">
        <v>451.04510451045104</v>
      </c>
      <c r="J94" s="149">
        <v>376.91401648998817</v>
      </c>
      <c r="K94" s="149">
        <v>415.24459613196814</v>
      </c>
      <c r="L94" s="149">
        <v>226.62266226622663</v>
      </c>
      <c r="M94" s="149">
        <v>266.1955241460542</v>
      </c>
      <c r="N94" s="149">
        <v>245.73378839590441</v>
      </c>
      <c r="O94" s="149">
        <v>143.01430143014304</v>
      </c>
      <c r="P94" s="149">
        <v>146.05418138987045</v>
      </c>
      <c r="Q94" s="149">
        <v>144.48236632536975</v>
      </c>
      <c r="R94" s="149">
        <v>83.608360836083619</v>
      </c>
      <c r="S94" s="149">
        <v>120.14134275618375</v>
      </c>
      <c r="T94" s="149">
        <v>101.2514220705347</v>
      </c>
    </row>
    <row r="95" spans="1:20" s="36" customFormat="1" ht="12.75">
      <c r="A95" s="138">
        <v>5</v>
      </c>
      <c r="B95" s="138">
        <v>3</v>
      </c>
      <c r="C95" s="139">
        <v>3</v>
      </c>
      <c r="D95" s="128">
        <v>166012</v>
      </c>
      <c r="E95" s="56" t="s">
        <v>45</v>
      </c>
      <c r="F95" s="149">
        <v>185.02202643171807</v>
      </c>
      <c r="G95" s="149">
        <v>224.64898595943836</v>
      </c>
      <c r="H95" s="149">
        <v>204.23600605143719</v>
      </c>
      <c r="I95" s="149">
        <v>91.042584434654927</v>
      </c>
      <c r="J95" s="149">
        <v>102.96411856474259</v>
      </c>
      <c r="K95" s="149">
        <v>96.822995461422082</v>
      </c>
      <c r="L95" s="149">
        <v>93.979441997063134</v>
      </c>
      <c r="M95" s="149">
        <v>121.68486739469579</v>
      </c>
      <c r="N95" s="149">
        <v>107.41301059001513</v>
      </c>
      <c r="O95" s="149">
        <v>35.242290748898682</v>
      </c>
      <c r="P95" s="149">
        <v>71.762870514820591</v>
      </c>
      <c r="Q95" s="149">
        <v>52.950075642965203</v>
      </c>
      <c r="R95" s="149">
        <v>58.737151248164459</v>
      </c>
      <c r="S95" s="149">
        <v>49.921996879875195</v>
      </c>
      <c r="T95" s="149">
        <v>54.462934947049931</v>
      </c>
    </row>
    <row r="96" spans="1:20" s="36" customFormat="1" ht="12.75">
      <c r="A96" s="138">
        <v>5</v>
      </c>
      <c r="B96" s="138">
        <v>3</v>
      </c>
      <c r="C96" s="139">
        <v>3</v>
      </c>
      <c r="D96" s="128">
        <v>766040</v>
      </c>
      <c r="E96" s="56" t="s">
        <v>127</v>
      </c>
      <c r="F96" s="149">
        <v>384.06827880512094</v>
      </c>
      <c r="G96" s="149">
        <v>328.2329713721619</v>
      </c>
      <c r="H96" s="149">
        <v>356.71100362756954</v>
      </c>
      <c r="I96" s="149">
        <v>229.96680891417734</v>
      </c>
      <c r="J96" s="149">
        <v>219.64461994076999</v>
      </c>
      <c r="K96" s="149">
        <v>224.90931076178961</v>
      </c>
      <c r="L96" s="149">
        <v>154.10146989094358</v>
      </c>
      <c r="M96" s="149">
        <v>108.5883514313919</v>
      </c>
      <c r="N96" s="149">
        <v>131.80169286577993</v>
      </c>
      <c r="O96" s="149">
        <v>71.123755334281654</v>
      </c>
      <c r="P96" s="149">
        <v>49.358341559723591</v>
      </c>
      <c r="Q96" s="149">
        <v>60.459492140266022</v>
      </c>
      <c r="R96" s="149">
        <v>82.977714556661923</v>
      </c>
      <c r="S96" s="149">
        <v>59.230009871668315</v>
      </c>
      <c r="T96" s="149">
        <v>71.342200725513905</v>
      </c>
    </row>
    <row r="97" spans="1:20" s="36" customFormat="1" ht="12.75">
      <c r="A97" s="138">
        <v>5</v>
      </c>
      <c r="B97" s="138">
        <v>3</v>
      </c>
      <c r="C97" s="139">
        <v>3</v>
      </c>
      <c r="D97" s="128">
        <v>766044</v>
      </c>
      <c r="E97" s="56" t="s">
        <v>128</v>
      </c>
      <c r="F97" s="149">
        <v>283.31332533013205</v>
      </c>
      <c r="G97" s="149">
        <v>269.92936427850657</v>
      </c>
      <c r="H97" s="149">
        <v>276.78681264608196</v>
      </c>
      <c r="I97" s="149">
        <v>153.66146458583435</v>
      </c>
      <c r="J97" s="149">
        <v>158.93037336024219</v>
      </c>
      <c r="K97" s="149">
        <v>156.23077869356624</v>
      </c>
      <c r="L97" s="149">
        <v>129.65186074429772</v>
      </c>
      <c r="M97" s="149">
        <v>110.99899091826438</v>
      </c>
      <c r="N97" s="149">
        <v>120.55603395251569</v>
      </c>
      <c r="O97" s="149">
        <v>64.825930372148861</v>
      </c>
      <c r="P97" s="149">
        <v>50.454086781029268</v>
      </c>
      <c r="Q97" s="149">
        <v>57.81768975273711</v>
      </c>
      <c r="R97" s="149">
        <v>64.825930372148861</v>
      </c>
      <c r="S97" s="149">
        <v>60.544904137235115</v>
      </c>
      <c r="T97" s="149">
        <v>62.738344199778567</v>
      </c>
    </row>
    <row r="98" spans="1:20" s="36" customFormat="1" ht="12.75">
      <c r="A98" s="138">
        <v>5</v>
      </c>
      <c r="B98" s="138">
        <v>3</v>
      </c>
      <c r="C98" s="139">
        <v>3</v>
      </c>
      <c r="D98" s="128">
        <v>758024</v>
      </c>
      <c r="E98" s="56" t="s">
        <v>124</v>
      </c>
      <c r="F98" s="149">
        <v>337.90401567091089</v>
      </c>
      <c r="G98" s="149">
        <v>227.8749337572867</v>
      </c>
      <c r="H98" s="149">
        <v>285.05981165691014</v>
      </c>
      <c r="I98" s="149">
        <v>203.23212536728695</v>
      </c>
      <c r="J98" s="149">
        <v>156.3328033916269</v>
      </c>
      <c r="K98" s="149">
        <v>180.70755917536269</v>
      </c>
      <c r="L98" s="149">
        <v>134.67189030362391</v>
      </c>
      <c r="M98" s="149">
        <v>71.542130365659787</v>
      </c>
      <c r="N98" s="149">
        <v>104.35225248154747</v>
      </c>
      <c r="O98" s="149">
        <v>68.560235063663072</v>
      </c>
      <c r="P98" s="149">
        <v>37.095919448860627</v>
      </c>
      <c r="Q98" s="149">
        <v>53.448714685670659</v>
      </c>
      <c r="R98" s="149">
        <v>66.111655239960825</v>
      </c>
      <c r="S98" s="149">
        <v>34.446210916799153</v>
      </c>
      <c r="T98" s="149">
        <v>50.903537795876815</v>
      </c>
    </row>
    <row r="99" spans="1:20" s="36" customFormat="1" ht="12.75">
      <c r="A99" s="138">
        <v>5</v>
      </c>
      <c r="B99" s="138">
        <v>3</v>
      </c>
      <c r="C99" s="139">
        <v>3</v>
      </c>
      <c r="D99" s="128">
        <v>382032</v>
      </c>
      <c r="E99" s="56" t="s">
        <v>89</v>
      </c>
      <c r="F99" s="149">
        <v>542.90053151100983</v>
      </c>
      <c r="G99" s="149">
        <v>385.74423480083857</v>
      </c>
      <c r="H99" s="149">
        <v>468.22076110779045</v>
      </c>
      <c r="I99" s="149">
        <v>432.80182232346237</v>
      </c>
      <c r="J99" s="149">
        <v>289.30817610062894</v>
      </c>
      <c r="K99" s="149">
        <v>364.6144650328751</v>
      </c>
      <c r="L99" s="149">
        <v>110.09870918754746</v>
      </c>
      <c r="M99" s="149">
        <v>96.436058700209642</v>
      </c>
      <c r="N99" s="149">
        <v>103.60629607491532</v>
      </c>
      <c r="O99" s="149">
        <v>37.965072133637051</v>
      </c>
      <c r="P99" s="149">
        <v>29.350104821802937</v>
      </c>
      <c r="Q99" s="149">
        <v>33.871289101414625</v>
      </c>
      <c r="R99" s="149">
        <v>72.133637053910405</v>
      </c>
      <c r="S99" s="149">
        <v>67.085953878406698</v>
      </c>
      <c r="T99" s="149">
        <v>69.735006973500703</v>
      </c>
    </row>
    <row r="100" spans="1:20" s="36" customFormat="1" ht="12.75">
      <c r="A100" s="138">
        <v>5</v>
      </c>
      <c r="B100" s="138">
        <v>3</v>
      </c>
      <c r="C100" s="139">
        <v>3</v>
      </c>
      <c r="D100" s="128">
        <v>158024</v>
      </c>
      <c r="E100" s="56" t="s">
        <v>35</v>
      </c>
      <c r="F100" s="149">
        <v>336.969696969697</v>
      </c>
      <c r="G100" s="149">
        <v>350.73839662447261</v>
      </c>
      <c r="H100" s="149">
        <v>343.56448149551596</v>
      </c>
      <c r="I100" s="149">
        <v>203.63636363636365</v>
      </c>
      <c r="J100" s="149">
        <v>224.15611814345991</v>
      </c>
      <c r="K100" s="149">
        <v>213.46469622331693</v>
      </c>
      <c r="L100" s="149">
        <v>133.33333333333334</v>
      </c>
      <c r="M100" s="149">
        <v>126.58227848101265</v>
      </c>
      <c r="N100" s="149">
        <v>130.09978527219906</v>
      </c>
      <c r="O100" s="149">
        <v>50.909090909090914</v>
      </c>
      <c r="P100" s="149">
        <v>60.654008438818565</v>
      </c>
      <c r="Q100" s="149">
        <v>55.576607300745231</v>
      </c>
      <c r="R100" s="149">
        <v>82.424242424242422</v>
      </c>
      <c r="S100" s="149">
        <v>65.9282700421941</v>
      </c>
      <c r="T100" s="149">
        <v>74.523177971453833</v>
      </c>
    </row>
    <row r="101" spans="1:20" s="36" customFormat="1" ht="12.75">
      <c r="A101" s="138">
        <v>5</v>
      </c>
      <c r="B101" s="138">
        <v>3</v>
      </c>
      <c r="C101" s="139">
        <v>3</v>
      </c>
      <c r="D101" s="128">
        <v>166016</v>
      </c>
      <c r="E101" s="56" t="s">
        <v>255</v>
      </c>
      <c r="F101" s="149">
        <v>617.57719714964367</v>
      </c>
      <c r="G101" s="149">
        <v>509.73360655737702</v>
      </c>
      <c r="H101" s="149">
        <v>565.68893270889816</v>
      </c>
      <c r="I101" s="149">
        <v>339.66745843230404</v>
      </c>
      <c r="J101" s="149">
        <v>343.23770491803282</v>
      </c>
      <c r="K101" s="149">
        <v>341.38526004436773</v>
      </c>
      <c r="L101" s="149">
        <v>277.90973871733968</v>
      </c>
      <c r="M101" s="149">
        <v>166.49590163934428</v>
      </c>
      <c r="N101" s="149">
        <v>224.30367266453044</v>
      </c>
      <c r="O101" s="149">
        <v>135.39192399049881</v>
      </c>
      <c r="P101" s="149">
        <v>105.02049180327869</v>
      </c>
      <c r="Q101" s="149">
        <v>120.77890066551639</v>
      </c>
      <c r="R101" s="149">
        <v>142.51781472684087</v>
      </c>
      <c r="S101" s="149">
        <v>61.475409836065573</v>
      </c>
      <c r="T101" s="149">
        <v>103.52477199901405</v>
      </c>
    </row>
    <row r="102" spans="1:20" s="36" customFormat="1" ht="12.75">
      <c r="A102" s="138">
        <v>5</v>
      </c>
      <c r="B102" s="138">
        <v>3</v>
      </c>
      <c r="C102" s="139">
        <v>3</v>
      </c>
      <c r="D102" s="128">
        <v>978028</v>
      </c>
      <c r="E102" s="56" t="s">
        <v>163</v>
      </c>
      <c r="F102" s="149">
        <v>963.44765342960284</v>
      </c>
      <c r="G102" s="149">
        <v>815.4296875</v>
      </c>
      <c r="H102" s="149">
        <v>892.3545966228894</v>
      </c>
      <c r="I102" s="149">
        <v>661.10108303249092</v>
      </c>
      <c r="J102" s="149">
        <v>515.13671875</v>
      </c>
      <c r="K102" s="149">
        <v>590.99437148217635</v>
      </c>
      <c r="L102" s="149">
        <v>302.34657039711192</v>
      </c>
      <c r="M102" s="149">
        <v>300.29296875</v>
      </c>
      <c r="N102" s="149">
        <v>301.36022514071294</v>
      </c>
      <c r="O102" s="149">
        <v>76.714801444043317</v>
      </c>
      <c r="P102" s="149">
        <v>58.59375</v>
      </c>
      <c r="Q102" s="149">
        <v>68.011257035647276</v>
      </c>
      <c r="R102" s="149">
        <v>225.63176895306862</v>
      </c>
      <c r="S102" s="149">
        <v>241.69921875</v>
      </c>
      <c r="T102" s="149">
        <v>233.34896810506567</v>
      </c>
    </row>
    <row r="103" spans="1:20" s="36" customFormat="1" ht="12.75">
      <c r="A103" s="138">
        <v>5</v>
      </c>
      <c r="B103" s="138">
        <v>3</v>
      </c>
      <c r="C103" s="139">
        <v>3</v>
      </c>
      <c r="D103" s="128">
        <v>974040</v>
      </c>
      <c r="E103" s="56" t="s">
        <v>158</v>
      </c>
      <c r="F103" s="149">
        <v>453.61247947454842</v>
      </c>
      <c r="G103" s="149">
        <v>557.21605465414177</v>
      </c>
      <c r="H103" s="149">
        <v>504.39514441188783</v>
      </c>
      <c r="I103" s="149">
        <v>260.67323481116586</v>
      </c>
      <c r="J103" s="149">
        <v>318.10418445772842</v>
      </c>
      <c r="K103" s="149">
        <v>288.8237756383424</v>
      </c>
      <c r="L103" s="149">
        <v>192.9392446633826</v>
      </c>
      <c r="M103" s="149">
        <v>239.11187019641329</v>
      </c>
      <c r="N103" s="149">
        <v>215.5713687735454</v>
      </c>
      <c r="O103" s="149">
        <v>90.311986863710999</v>
      </c>
      <c r="P103" s="149">
        <v>102.47651579846286</v>
      </c>
      <c r="Q103" s="149">
        <v>96.274591879447456</v>
      </c>
      <c r="R103" s="149">
        <v>102.62725779967158</v>
      </c>
      <c r="S103" s="149">
        <v>136.63535439795046</v>
      </c>
      <c r="T103" s="149">
        <v>119.29677689409795</v>
      </c>
    </row>
    <row r="104" spans="1:20" s="36" customFormat="1" ht="12.75">
      <c r="A104" s="138">
        <v>5</v>
      </c>
      <c r="B104" s="138">
        <v>3</v>
      </c>
      <c r="C104" s="139">
        <v>3</v>
      </c>
      <c r="D104" s="128">
        <v>170044</v>
      </c>
      <c r="E104" s="56" t="s">
        <v>52</v>
      </c>
      <c r="F104" s="149">
        <v>929.13848867980005</v>
      </c>
      <c r="G104" s="149">
        <v>612.56709820018943</v>
      </c>
      <c r="H104" s="149">
        <v>776.49208282582219</v>
      </c>
      <c r="I104" s="149">
        <v>529.25610114672156</v>
      </c>
      <c r="J104" s="149">
        <v>312.59867382380804</v>
      </c>
      <c r="K104" s="149">
        <v>424.78684531059685</v>
      </c>
      <c r="L104" s="149">
        <v>399.88238753307849</v>
      </c>
      <c r="M104" s="149">
        <v>299.96842437638145</v>
      </c>
      <c r="N104" s="149">
        <v>351.70523751522535</v>
      </c>
      <c r="O104" s="149">
        <v>185.23963540135253</v>
      </c>
      <c r="P104" s="149">
        <v>151.56299336911906</v>
      </c>
      <c r="Q104" s="149">
        <v>169.00121802679661</v>
      </c>
      <c r="R104" s="149">
        <v>214.64275213172596</v>
      </c>
      <c r="S104" s="149">
        <v>148.40543100726239</v>
      </c>
      <c r="T104" s="149">
        <v>182.70401948842874</v>
      </c>
    </row>
    <row r="105" spans="1:20" s="36" customFormat="1" ht="12.75">
      <c r="A105" s="138">
        <v>5</v>
      </c>
      <c r="B105" s="138">
        <v>3</v>
      </c>
      <c r="C105" s="139">
        <v>3</v>
      </c>
      <c r="D105" s="128">
        <v>562036</v>
      </c>
      <c r="E105" s="56" t="s">
        <v>113</v>
      </c>
      <c r="F105" s="149">
        <v>533.33333333333337</v>
      </c>
      <c r="G105" s="149">
        <v>574.06663990365314</v>
      </c>
      <c r="H105" s="149">
        <v>552.8799845887113</v>
      </c>
      <c r="I105" s="149">
        <v>281.48148148148147</v>
      </c>
      <c r="J105" s="149">
        <v>285.02609393817744</v>
      </c>
      <c r="K105" s="149">
        <v>283.18243113080331</v>
      </c>
      <c r="L105" s="149">
        <v>251.85185185185185</v>
      </c>
      <c r="M105" s="149">
        <v>289.0405459654757</v>
      </c>
      <c r="N105" s="149">
        <v>269.69755345790793</v>
      </c>
      <c r="O105" s="149">
        <v>96.296296296296305</v>
      </c>
      <c r="P105" s="149">
        <v>92.332396627860305</v>
      </c>
      <c r="Q105" s="149">
        <v>94.39414371026777</v>
      </c>
      <c r="R105" s="149">
        <v>155.55555555555554</v>
      </c>
      <c r="S105" s="149">
        <v>196.70814933761542</v>
      </c>
      <c r="T105" s="149">
        <v>175.30340974764013</v>
      </c>
    </row>
    <row r="106" spans="1:20" s="36" customFormat="1" ht="12.75">
      <c r="A106" s="138">
        <v>5</v>
      </c>
      <c r="B106" s="138">
        <v>3</v>
      </c>
      <c r="C106" s="139">
        <v>3</v>
      </c>
      <c r="D106" s="128">
        <v>978040</v>
      </c>
      <c r="E106" s="56" t="s">
        <v>166</v>
      </c>
      <c r="F106" s="149">
        <v>792.93628808864275</v>
      </c>
      <c r="G106" s="149">
        <v>481.48148148148147</v>
      </c>
      <c r="H106" s="149">
        <v>642.44810307802436</v>
      </c>
      <c r="I106" s="149">
        <v>453.60110803324096</v>
      </c>
      <c r="J106" s="149">
        <v>344.44444444444446</v>
      </c>
      <c r="K106" s="149">
        <v>400.85898353614891</v>
      </c>
      <c r="L106" s="149">
        <v>339.33518005540168</v>
      </c>
      <c r="M106" s="149">
        <v>137.03703703703704</v>
      </c>
      <c r="N106" s="149">
        <v>241.58911954187542</v>
      </c>
      <c r="O106" s="149">
        <v>141.96675900277009</v>
      </c>
      <c r="P106" s="149">
        <v>48.148148148148152</v>
      </c>
      <c r="Q106" s="149">
        <v>96.635647816750179</v>
      </c>
      <c r="R106" s="149">
        <v>197.36842105263156</v>
      </c>
      <c r="S106" s="149">
        <v>88.888888888888886</v>
      </c>
      <c r="T106" s="149">
        <v>144.95347172512527</v>
      </c>
    </row>
    <row r="107" spans="1:20" s="36" customFormat="1" ht="12.75">
      <c r="A107" s="138">
        <v>5</v>
      </c>
      <c r="B107" s="138">
        <v>3</v>
      </c>
      <c r="C107" s="139">
        <v>3</v>
      </c>
      <c r="D107" s="128">
        <v>158036</v>
      </c>
      <c r="E107" s="56" t="s">
        <v>39</v>
      </c>
      <c r="F107" s="149">
        <v>473.10756972111551</v>
      </c>
      <c r="G107" s="149">
        <v>338.89468196037541</v>
      </c>
      <c r="H107" s="149">
        <v>407.53948038716248</v>
      </c>
      <c r="I107" s="149">
        <v>288.84462151394422</v>
      </c>
      <c r="J107" s="149">
        <v>218.97810218978103</v>
      </c>
      <c r="K107" s="149">
        <v>254.71217524197658</v>
      </c>
      <c r="L107" s="149">
        <v>184.26294820717132</v>
      </c>
      <c r="M107" s="149">
        <v>119.91657977059437</v>
      </c>
      <c r="N107" s="149">
        <v>152.82730514518593</v>
      </c>
      <c r="O107" s="149">
        <v>74.701195219123505</v>
      </c>
      <c r="P107" s="149">
        <v>104.27528675703857</v>
      </c>
      <c r="Q107" s="149">
        <v>89.149261334691801</v>
      </c>
      <c r="R107" s="149">
        <v>109.56175298804781</v>
      </c>
      <c r="S107" s="149">
        <v>15.641293013555787</v>
      </c>
      <c r="T107" s="149">
        <v>63.678043810494145</v>
      </c>
    </row>
    <row r="108" spans="1:20" s="36" customFormat="1" ht="12.75">
      <c r="A108" s="138">
        <v>5</v>
      </c>
      <c r="B108" s="138">
        <v>3</v>
      </c>
      <c r="C108" s="139">
        <v>3</v>
      </c>
      <c r="D108" s="128">
        <v>334036</v>
      </c>
      <c r="E108" s="56" t="s">
        <v>61</v>
      </c>
      <c r="F108" s="149">
        <v>514.35705368289644</v>
      </c>
      <c r="G108" s="149">
        <v>515.15964582774347</v>
      </c>
      <c r="H108" s="149">
        <v>514.74392136575273</v>
      </c>
      <c r="I108" s="149">
        <v>242.19725343320849</v>
      </c>
      <c r="J108" s="149">
        <v>297.82667024416418</v>
      </c>
      <c r="K108" s="149">
        <v>269.01189860320744</v>
      </c>
      <c r="L108" s="149">
        <v>272.15980024968786</v>
      </c>
      <c r="M108" s="149">
        <v>217.33297558357927</v>
      </c>
      <c r="N108" s="149">
        <v>245.73202276254526</v>
      </c>
      <c r="O108" s="149">
        <v>107.36579275905117</v>
      </c>
      <c r="P108" s="149">
        <v>139.52240407834719</v>
      </c>
      <c r="Q108" s="149">
        <v>122.86601138127263</v>
      </c>
      <c r="R108" s="149">
        <v>164.79400749063672</v>
      </c>
      <c r="S108" s="149">
        <v>77.81057150523209</v>
      </c>
      <c r="T108" s="149">
        <v>122.86601138127263</v>
      </c>
    </row>
    <row r="109" spans="1:20" s="36" customFormat="1" ht="12.75">
      <c r="A109" s="141"/>
      <c r="B109" s="141"/>
      <c r="C109" s="141"/>
      <c r="D109" s="132"/>
      <c r="E109" s="135" t="s">
        <v>212</v>
      </c>
      <c r="F109" s="276">
        <v>495.4747267759563</v>
      </c>
      <c r="G109" s="276">
        <v>420.44019979142649</v>
      </c>
      <c r="H109" s="276">
        <v>459.25081922326154</v>
      </c>
      <c r="I109" s="276">
        <v>297.13114754098359</v>
      </c>
      <c r="J109" s="276">
        <v>252.84958925663685</v>
      </c>
      <c r="K109" s="276">
        <v>275.7536412376233</v>
      </c>
      <c r="L109" s="276">
        <v>198.34357923497268</v>
      </c>
      <c r="M109" s="276">
        <v>167.5906105347897</v>
      </c>
      <c r="N109" s="276">
        <v>183.49717798563822</v>
      </c>
      <c r="O109" s="276">
        <v>86.150956284152997</v>
      </c>
      <c r="P109" s="276">
        <v>83.6123460855883</v>
      </c>
      <c r="Q109" s="276">
        <v>84.925408728371181</v>
      </c>
      <c r="R109" s="276">
        <v>112.19262295081967</v>
      </c>
      <c r="S109" s="276">
        <v>83.978264449201376</v>
      </c>
      <c r="T109" s="276">
        <v>98.571769257267022</v>
      </c>
    </row>
    <row r="110" spans="1:20" s="36" customFormat="1" ht="12.75">
      <c r="A110" s="138">
        <v>6</v>
      </c>
      <c r="B110" s="138">
        <v>4</v>
      </c>
      <c r="C110" s="139">
        <v>3</v>
      </c>
      <c r="D110" s="128">
        <v>554004</v>
      </c>
      <c r="E110" s="56" t="s">
        <v>98</v>
      </c>
      <c r="F110" s="149">
        <v>317.97534068786501</v>
      </c>
      <c r="G110" s="149">
        <v>210.04566210045664</v>
      </c>
      <c r="H110" s="149">
        <v>265.46706653337776</v>
      </c>
      <c r="I110" s="149">
        <v>207.65736534717715</v>
      </c>
      <c r="J110" s="149">
        <v>141.55251141552512</v>
      </c>
      <c r="K110" s="149">
        <v>175.49705653670998</v>
      </c>
      <c r="L110" s="149">
        <v>110.31797534068787</v>
      </c>
      <c r="M110" s="149">
        <v>68.493150684931507</v>
      </c>
      <c r="N110" s="149">
        <v>89.970009996667784</v>
      </c>
      <c r="O110" s="149">
        <v>69.219121782392378</v>
      </c>
      <c r="P110" s="149">
        <v>57.077625570776256</v>
      </c>
      <c r="Q110" s="149">
        <v>63.312229256914357</v>
      </c>
      <c r="R110" s="149">
        <v>41.098853558295481</v>
      </c>
      <c r="S110" s="149">
        <v>11.415525114155251</v>
      </c>
      <c r="T110" s="149">
        <v>26.657780739753417</v>
      </c>
    </row>
    <row r="111" spans="1:20" s="36" customFormat="1" ht="12.75">
      <c r="A111" s="138">
        <v>6</v>
      </c>
      <c r="B111" s="138">
        <v>4</v>
      </c>
      <c r="C111" s="139">
        <v>3</v>
      </c>
      <c r="D111" s="128">
        <v>382008</v>
      </c>
      <c r="E111" s="56" t="s">
        <v>84</v>
      </c>
      <c r="F111" s="149">
        <v>312.01848998459167</v>
      </c>
      <c r="G111" s="149">
        <v>213.85799828913602</v>
      </c>
      <c r="H111" s="149">
        <v>265.50466153222538</v>
      </c>
      <c r="I111" s="149">
        <v>196.45608628659477</v>
      </c>
      <c r="J111" s="149">
        <v>128.3147989734816</v>
      </c>
      <c r="K111" s="149">
        <v>164.16700445885692</v>
      </c>
      <c r="L111" s="149">
        <v>115.56240369799691</v>
      </c>
      <c r="M111" s="149">
        <v>85.543199315654405</v>
      </c>
      <c r="N111" s="149">
        <v>101.33765707336846</v>
      </c>
      <c r="O111" s="149">
        <v>30.816640986132512</v>
      </c>
      <c r="P111" s="149">
        <v>29.940119760479043</v>
      </c>
      <c r="Q111" s="149">
        <v>30.401297122010536</v>
      </c>
      <c r="R111" s="149">
        <v>84.745762711864401</v>
      </c>
      <c r="S111" s="149">
        <v>55.603079555175363</v>
      </c>
      <c r="T111" s="149">
        <v>70.936359951357929</v>
      </c>
    </row>
    <row r="112" spans="1:20" s="36" customFormat="1" ht="12.75">
      <c r="A112" s="138">
        <v>6</v>
      </c>
      <c r="B112" s="138">
        <v>4</v>
      </c>
      <c r="C112" s="143">
        <v>3</v>
      </c>
      <c r="D112" s="128">
        <v>554012</v>
      </c>
      <c r="E112" s="56" t="s">
        <v>100</v>
      </c>
      <c r="F112" s="149">
        <v>598.34500318268624</v>
      </c>
      <c r="G112" s="149">
        <v>526.7958950969213</v>
      </c>
      <c r="H112" s="149">
        <v>563.860189052539</v>
      </c>
      <c r="I112" s="149">
        <v>432.84532145130493</v>
      </c>
      <c r="J112" s="149">
        <v>380.84378563283923</v>
      </c>
      <c r="K112" s="149">
        <v>407.78193009452622</v>
      </c>
      <c r="L112" s="149">
        <v>165.49968173138126</v>
      </c>
      <c r="M112" s="149">
        <v>145.9521094640821</v>
      </c>
      <c r="N112" s="149">
        <v>156.07825895801275</v>
      </c>
      <c r="O112" s="149">
        <v>65.775514534266918</v>
      </c>
      <c r="P112" s="149">
        <v>77.53705815279362</v>
      </c>
      <c r="Q112" s="149">
        <v>71.444273466695975</v>
      </c>
      <c r="R112" s="149">
        <v>99.724167197114355</v>
      </c>
      <c r="S112" s="149">
        <v>68.415051311288479</v>
      </c>
      <c r="T112" s="149">
        <v>84.633985491316778</v>
      </c>
    </row>
    <row r="113" spans="1:20" s="36" customFormat="1" ht="12.75">
      <c r="A113" s="138">
        <v>6</v>
      </c>
      <c r="B113" s="138">
        <v>4</v>
      </c>
      <c r="C113" s="139">
        <v>3</v>
      </c>
      <c r="D113" s="128">
        <v>382012</v>
      </c>
      <c r="E113" s="56" t="s">
        <v>85</v>
      </c>
      <c r="F113" s="149">
        <v>409.02951958325292</v>
      </c>
      <c r="G113" s="149">
        <v>310.24224394390143</v>
      </c>
      <c r="H113" s="149">
        <v>362.01840428759226</v>
      </c>
      <c r="I113" s="149">
        <v>300.9839861084314</v>
      </c>
      <c r="J113" s="149">
        <v>214.61963450913728</v>
      </c>
      <c r="K113" s="149">
        <v>259.88472039640004</v>
      </c>
      <c r="L113" s="149">
        <v>108.04553347482154</v>
      </c>
      <c r="M113" s="149">
        <v>95.622609434764129</v>
      </c>
      <c r="N113" s="149">
        <v>102.13368389119223</v>
      </c>
      <c r="O113" s="149">
        <v>32.799536947713683</v>
      </c>
      <c r="P113" s="149">
        <v>42.498937526561832</v>
      </c>
      <c r="Q113" s="149">
        <v>37.41530994033775</v>
      </c>
      <c r="R113" s="149">
        <v>75.245996527107849</v>
      </c>
      <c r="S113" s="149">
        <v>53.123671908202297</v>
      </c>
      <c r="T113" s="149">
        <v>64.718373950854485</v>
      </c>
    </row>
    <row r="114" spans="1:20" s="36" customFormat="1" ht="12.75">
      <c r="A114" s="138">
        <v>6</v>
      </c>
      <c r="B114" s="138">
        <v>4</v>
      </c>
      <c r="C114" s="139">
        <v>3</v>
      </c>
      <c r="D114" s="128">
        <v>758004</v>
      </c>
      <c r="E114" s="56" t="s">
        <v>122</v>
      </c>
      <c r="F114" s="149">
        <v>238.19742489270385</v>
      </c>
      <c r="G114" s="149">
        <v>204.81656538374972</v>
      </c>
      <c r="H114" s="149">
        <v>221.90486652751841</v>
      </c>
      <c r="I114" s="149">
        <v>118.02575107296138</v>
      </c>
      <c r="J114" s="149">
        <v>121.53950033760971</v>
      </c>
      <c r="K114" s="149">
        <v>119.74074480940349</v>
      </c>
      <c r="L114" s="149">
        <v>120.17167381974249</v>
      </c>
      <c r="M114" s="149">
        <v>83.277065046139995</v>
      </c>
      <c r="N114" s="149">
        <v>102.16412171811491</v>
      </c>
      <c r="O114" s="149">
        <v>49.356223175965667</v>
      </c>
      <c r="P114" s="149">
        <v>56.268287193337841</v>
      </c>
      <c r="Q114" s="149">
        <v>52.729869273865759</v>
      </c>
      <c r="R114" s="149">
        <v>70.815450643776828</v>
      </c>
      <c r="S114" s="149">
        <v>27.008777852802162</v>
      </c>
      <c r="T114" s="149">
        <v>49.434252444249147</v>
      </c>
    </row>
    <row r="115" spans="1:20" s="36" customFormat="1" ht="12.75">
      <c r="A115" s="138">
        <v>6</v>
      </c>
      <c r="B115" s="138">
        <v>4</v>
      </c>
      <c r="C115" s="139">
        <v>3</v>
      </c>
      <c r="D115" s="128">
        <v>558012</v>
      </c>
      <c r="E115" s="56" t="s">
        <v>102</v>
      </c>
      <c r="F115" s="149">
        <v>560.74766355140184</v>
      </c>
      <c r="G115" s="149">
        <v>547.52640355753192</v>
      </c>
      <c r="H115" s="149">
        <v>554.36241610738261</v>
      </c>
      <c r="I115" s="149">
        <v>360.85150571131879</v>
      </c>
      <c r="J115" s="149">
        <v>400.22234574763752</v>
      </c>
      <c r="K115" s="149">
        <v>379.86577181208054</v>
      </c>
      <c r="L115" s="149">
        <v>199.89615784008308</v>
      </c>
      <c r="M115" s="149">
        <v>147.30405780989437</v>
      </c>
      <c r="N115" s="149">
        <v>174.49664429530199</v>
      </c>
      <c r="O115" s="149">
        <v>90.861889927310486</v>
      </c>
      <c r="P115" s="149">
        <v>80.600333518621468</v>
      </c>
      <c r="Q115" s="149">
        <v>85.906040268456366</v>
      </c>
      <c r="R115" s="149">
        <v>109.03426791277258</v>
      </c>
      <c r="S115" s="149">
        <v>66.70372429127292</v>
      </c>
      <c r="T115" s="149">
        <v>88.590604026845625</v>
      </c>
    </row>
    <row r="116" spans="1:20" s="36" customFormat="1" ht="12.75">
      <c r="A116" s="138">
        <v>6</v>
      </c>
      <c r="B116" s="138">
        <v>4</v>
      </c>
      <c r="C116" s="139">
        <v>3</v>
      </c>
      <c r="D116" s="128">
        <v>558016</v>
      </c>
      <c r="E116" s="56" t="s">
        <v>103</v>
      </c>
      <c r="F116" s="149">
        <v>569.33712891419282</v>
      </c>
      <c r="G116" s="149">
        <v>486.29531388152077</v>
      </c>
      <c r="H116" s="149">
        <v>529.54882440160986</v>
      </c>
      <c r="I116" s="149">
        <v>333.46888979259859</v>
      </c>
      <c r="J116" s="149">
        <v>291.77718832891247</v>
      </c>
      <c r="K116" s="149">
        <v>313.49290404575299</v>
      </c>
      <c r="L116" s="149">
        <v>235.86823912159414</v>
      </c>
      <c r="M116" s="149">
        <v>194.51812555260832</v>
      </c>
      <c r="N116" s="149">
        <v>216.05592035585681</v>
      </c>
      <c r="O116" s="149">
        <v>115.9007726718178</v>
      </c>
      <c r="P116" s="149">
        <v>103.89036251105217</v>
      </c>
      <c r="Q116" s="149">
        <v>110.14615547553484</v>
      </c>
      <c r="R116" s="149">
        <v>119.96746644977632</v>
      </c>
      <c r="S116" s="149">
        <v>90.627763041556136</v>
      </c>
      <c r="T116" s="149">
        <v>105.90976488032196</v>
      </c>
    </row>
    <row r="117" spans="1:20" s="36" customFormat="1" ht="12.75">
      <c r="A117" s="138">
        <v>6</v>
      </c>
      <c r="B117" s="138">
        <v>4</v>
      </c>
      <c r="C117" s="139">
        <v>3</v>
      </c>
      <c r="D117" s="128">
        <v>566008</v>
      </c>
      <c r="E117" s="56" t="s">
        <v>114</v>
      </c>
      <c r="F117" s="149">
        <v>334.47458519884123</v>
      </c>
      <c r="G117" s="149">
        <v>309.5632946379215</v>
      </c>
      <c r="H117" s="149">
        <v>322.3196223870533</v>
      </c>
      <c r="I117" s="149">
        <v>160.65314722149063</v>
      </c>
      <c r="J117" s="149">
        <v>149.25373134328359</v>
      </c>
      <c r="K117" s="149">
        <v>155.09103169251517</v>
      </c>
      <c r="L117" s="149">
        <v>173.82143797735054</v>
      </c>
      <c r="M117" s="149">
        <v>160.30956329463791</v>
      </c>
      <c r="N117" s="149">
        <v>167.2285906945381</v>
      </c>
      <c r="O117" s="149">
        <v>73.742428232815385</v>
      </c>
      <c r="P117" s="149">
        <v>55.279159756771698</v>
      </c>
      <c r="Q117" s="149">
        <v>64.73364801078894</v>
      </c>
      <c r="R117" s="149">
        <v>100.07900974453516</v>
      </c>
      <c r="S117" s="149">
        <v>105.03040353786623</v>
      </c>
      <c r="T117" s="149">
        <v>102.49494268374916</v>
      </c>
    </row>
    <row r="118" spans="1:20" s="36" customFormat="1" ht="12.75">
      <c r="A118" s="138">
        <v>6</v>
      </c>
      <c r="B118" s="138">
        <v>4</v>
      </c>
      <c r="C118" s="139">
        <v>3</v>
      </c>
      <c r="D118" s="128">
        <v>370004</v>
      </c>
      <c r="E118" s="56" t="s">
        <v>71</v>
      </c>
      <c r="F118" s="149">
        <v>684.21052631578948</v>
      </c>
      <c r="G118" s="149">
        <v>478.73633049817738</v>
      </c>
      <c r="H118" s="149">
        <v>584.56098998232176</v>
      </c>
      <c r="I118" s="149">
        <v>372.99771167048056</v>
      </c>
      <c r="J118" s="149">
        <v>308.6269744835966</v>
      </c>
      <c r="K118" s="149">
        <v>341.77961107837359</v>
      </c>
      <c r="L118" s="149">
        <v>311.21281464530892</v>
      </c>
      <c r="M118" s="149">
        <v>170.10935601458078</v>
      </c>
      <c r="N118" s="149">
        <v>242.78137890394814</v>
      </c>
      <c r="O118" s="149">
        <v>137.29977116704805</v>
      </c>
      <c r="P118" s="149">
        <v>97.205346294046166</v>
      </c>
      <c r="Q118" s="149">
        <v>117.85503830288745</v>
      </c>
      <c r="R118" s="149">
        <v>173.91304347826087</v>
      </c>
      <c r="S118" s="149">
        <v>72.904009720534631</v>
      </c>
      <c r="T118" s="149">
        <v>124.9263406010607</v>
      </c>
    </row>
    <row r="119" spans="1:20" s="36" customFormat="1" ht="12.75">
      <c r="A119" s="138">
        <v>6</v>
      </c>
      <c r="B119" s="138">
        <v>4</v>
      </c>
      <c r="C119" s="139">
        <v>3</v>
      </c>
      <c r="D119" s="128">
        <v>562016</v>
      </c>
      <c r="E119" s="56" t="s">
        <v>108</v>
      </c>
      <c r="F119" s="149">
        <v>542.47155332098441</v>
      </c>
      <c r="G119" s="149">
        <v>519.26298157453937</v>
      </c>
      <c r="H119" s="149">
        <v>531.17782909930713</v>
      </c>
      <c r="I119" s="149">
        <v>367.82217517861869</v>
      </c>
      <c r="J119" s="149">
        <v>354.55053042992739</v>
      </c>
      <c r="K119" s="149">
        <v>361.36394511615265</v>
      </c>
      <c r="L119" s="149">
        <v>174.64937814236569</v>
      </c>
      <c r="M119" s="149">
        <v>164.71245114461198</v>
      </c>
      <c r="N119" s="149">
        <v>169.81388398315445</v>
      </c>
      <c r="O119" s="149">
        <v>82.032283672929339</v>
      </c>
      <c r="P119" s="149">
        <v>111.66945840312674</v>
      </c>
      <c r="Q119" s="149">
        <v>96.454286102431723</v>
      </c>
      <c r="R119" s="149">
        <v>92.617094469436367</v>
      </c>
      <c r="S119" s="149">
        <v>53.0429927414852</v>
      </c>
      <c r="T119" s="149">
        <v>73.359597880722731</v>
      </c>
    </row>
    <row r="120" spans="1:20" s="36" customFormat="1" ht="12.75">
      <c r="A120" s="138">
        <v>6</v>
      </c>
      <c r="B120" s="138">
        <v>4</v>
      </c>
      <c r="C120" s="139">
        <v>3</v>
      </c>
      <c r="D120" s="128">
        <v>382020</v>
      </c>
      <c r="E120" s="56" t="s">
        <v>86</v>
      </c>
      <c r="F120" s="149">
        <v>433.89955686853767</v>
      </c>
      <c r="G120" s="149">
        <v>270.32438926712052</v>
      </c>
      <c r="H120" s="149">
        <v>355.42747358309322</v>
      </c>
      <c r="I120" s="149">
        <v>278.80354505169868</v>
      </c>
      <c r="J120" s="149">
        <v>162.19463356027231</v>
      </c>
      <c r="K120" s="149">
        <v>222.86263208453411</v>
      </c>
      <c r="L120" s="149">
        <v>155.096011816839</v>
      </c>
      <c r="M120" s="149">
        <v>108.12975570684821</v>
      </c>
      <c r="N120" s="149">
        <v>132.56484149855908</v>
      </c>
      <c r="O120" s="149">
        <v>73.85524372230428</v>
      </c>
      <c r="P120" s="149">
        <v>66.079295154185019</v>
      </c>
      <c r="Q120" s="149">
        <v>70.124879923150814</v>
      </c>
      <c r="R120" s="149">
        <v>81.240768094534701</v>
      </c>
      <c r="S120" s="149">
        <v>42.050460552663196</v>
      </c>
      <c r="T120" s="149">
        <v>62.439961575408255</v>
      </c>
    </row>
    <row r="121" spans="1:20" s="36" customFormat="1" ht="12.75">
      <c r="A121" s="138">
        <v>6</v>
      </c>
      <c r="B121" s="138">
        <v>4</v>
      </c>
      <c r="C121" s="139">
        <v>3</v>
      </c>
      <c r="D121" s="128">
        <v>954020</v>
      </c>
      <c r="E121" s="56" t="s">
        <v>141</v>
      </c>
      <c r="F121" s="149">
        <v>310.34482758620692</v>
      </c>
      <c r="G121" s="149">
        <v>260.01040041601664</v>
      </c>
      <c r="H121" s="149">
        <v>285.85884138628887</v>
      </c>
      <c r="I121" s="149">
        <v>167.48768472906403</v>
      </c>
      <c r="J121" s="149">
        <v>119.60478419136766</v>
      </c>
      <c r="K121" s="149">
        <v>144.19428282317227</v>
      </c>
      <c r="L121" s="149">
        <v>142.85714285714286</v>
      </c>
      <c r="M121" s="149">
        <v>140.40561622464898</v>
      </c>
      <c r="N121" s="149">
        <v>141.66455856311663</v>
      </c>
      <c r="O121" s="149">
        <v>54.187192118226598</v>
      </c>
      <c r="P121" s="149">
        <v>88.403536141445656</v>
      </c>
      <c r="Q121" s="149">
        <v>70.832279281558314</v>
      </c>
      <c r="R121" s="149">
        <v>88.669950738916256</v>
      </c>
      <c r="S121" s="149">
        <v>52.002080083203325</v>
      </c>
      <c r="T121" s="149">
        <v>70.832279281558314</v>
      </c>
    </row>
    <row r="122" spans="1:20" s="36" customFormat="1" ht="12.75">
      <c r="A122" s="138">
        <v>6</v>
      </c>
      <c r="B122" s="138">
        <v>4</v>
      </c>
      <c r="C122" s="139">
        <v>3</v>
      </c>
      <c r="D122" s="128">
        <v>162016</v>
      </c>
      <c r="E122" s="56" t="s">
        <v>42</v>
      </c>
      <c r="F122" s="149">
        <v>432.9102447869447</v>
      </c>
      <c r="G122" s="149">
        <v>302.12234706616726</v>
      </c>
      <c r="H122" s="149">
        <v>370.67838897469409</v>
      </c>
      <c r="I122" s="149">
        <v>312.78331822302806</v>
      </c>
      <c r="J122" s="149">
        <v>217.22846441947567</v>
      </c>
      <c r="K122" s="149">
        <v>267.31614589521206</v>
      </c>
      <c r="L122" s="149">
        <v>120.1269265639166</v>
      </c>
      <c r="M122" s="149">
        <v>84.893882646691637</v>
      </c>
      <c r="N122" s="149">
        <v>103.362243079482</v>
      </c>
      <c r="O122" s="149">
        <v>31.73164097914778</v>
      </c>
      <c r="P122" s="149">
        <v>22.471910112359552</v>
      </c>
      <c r="Q122" s="149">
        <v>27.325650469288348</v>
      </c>
      <c r="R122" s="149">
        <v>88.395285584768814</v>
      </c>
      <c r="S122" s="149">
        <v>62.421972534332085</v>
      </c>
      <c r="T122" s="149">
        <v>76.036592610193651</v>
      </c>
    </row>
    <row r="123" spans="1:20" s="36" customFormat="1" ht="12.75">
      <c r="A123" s="138">
        <v>6</v>
      </c>
      <c r="B123" s="138">
        <v>4</v>
      </c>
      <c r="C123" s="139">
        <v>3</v>
      </c>
      <c r="D123" s="128">
        <v>154032</v>
      </c>
      <c r="E123" s="56" t="s">
        <v>28</v>
      </c>
      <c r="F123" s="149">
        <v>478.68852459016392</v>
      </c>
      <c r="G123" s="149">
        <v>453.72704357220022</v>
      </c>
      <c r="H123" s="149">
        <v>466.79251759052687</v>
      </c>
      <c r="I123" s="149">
        <v>255.73770491803279</v>
      </c>
      <c r="J123" s="149">
        <v>223.26251350378107</v>
      </c>
      <c r="K123" s="149">
        <v>240.26085464218295</v>
      </c>
      <c r="L123" s="149">
        <v>222.95081967213116</v>
      </c>
      <c r="M123" s="149">
        <v>230.46453006841918</v>
      </c>
      <c r="N123" s="149">
        <v>226.53166294834392</v>
      </c>
      <c r="O123" s="149">
        <v>111.47540983606558</v>
      </c>
      <c r="P123" s="149">
        <v>129.63629816348578</v>
      </c>
      <c r="Q123" s="149">
        <v>120.13042732109147</v>
      </c>
      <c r="R123" s="149">
        <v>111.47540983606558</v>
      </c>
      <c r="S123" s="149">
        <v>100.82823190493338</v>
      </c>
      <c r="T123" s="149">
        <v>106.40123562725245</v>
      </c>
    </row>
    <row r="124" spans="1:20" s="36" customFormat="1" ht="12.75">
      <c r="A124" s="138">
        <v>6</v>
      </c>
      <c r="B124" s="138">
        <v>4</v>
      </c>
      <c r="C124" s="139">
        <v>3</v>
      </c>
      <c r="D124" s="128">
        <v>382024</v>
      </c>
      <c r="E124" s="56" t="s">
        <v>87</v>
      </c>
      <c r="F124" s="149">
        <v>167.49660479855137</v>
      </c>
      <c r="G124" s="149">
        <v>74.447646493756011</v>
      </c>
      <c r="H124" s="149">
        <v>122.34910277324633</v>
      </c>
      <c r="I124" s="149">
        <v>61.113626075147124</v>
      </c>
      <c r="J124" s="149">
        <v>28.81844380403458</v>
      </c>
      <c r="K124" s="149">
        <v>45.44395245863435</v>
      </c>
      <c r="L124" s="149">
        <v>106.38297872340425</v>
      </c>
      <c r="M124" s="149">
        <v>45.629202689721424</v>
      </c>
      <c r="N124" s="149">
        <v>76.905150314611973</v>
      </c>
      <c r="O124" s="149">
        <v>52.059755545495705</v>
      </c>
      <c r="P124" s="149">
        <v>16.810758885686838</v>
      </c>
      <c r="Q124" s="149">
        <v>34.956886506641808</v>
      </c>
      <c r="R124" s="149">
        <v>54.323223177908559</v>
      </c>
      <c r="S124" s="149">
        <v>28.81844380403458</v>
      </c>
      <c r="T124" s="149">
        <v>41.948263807970164</v>
      </c>
    </row>
    <row r="125" spans="1:20" s="36" customFormat="1" ht="12.75">
      <c r="A125" s="138">
        <v>6</v>
      </c>
      <c r="B125" s="138">
        <v>4</v>
      </c>
      <c r="C125" s="139">
        <v>3</v>
      </c>
      <c r="D125" s="128">
        <v>378016</v>
      </c>
      <c r="E125" s="56" t="s">
        <v>80</v>
      </c>
      <c r="F125" s="149">
        <v>425.4558455488023</v>
      </c>
      <c r="G125" s="149">
        <v>384.91147036181678</v>
      </c>
      <c r="H125" s="149">
        <v>405.93141797961079</v>
      </c>
      <c r="I125" s="149">
        <v>257.41866285305684</v>
      </c>
      <c r="J125" s="149">
        <v>254.04157043879906</v>
      </c>
      <c r="K125" s="149">
        <v>255.79240037071364</v>
      </c>
      <c r="L125" s="149">
        <v>168.03718269574546</v>
      </c>
      <c r="M125" s="149">
        <v>130.8698999230177</v>
      </c>
      <c r="N125" s="149">
        <v>150.13901760889712</v>
      </c>
      <c r="O125" s="149">
        <v>28.602073650339648</v>
      </c>
      <c r="P125" s="149">
        <v>34.64203233256351</v>
      </c>
      <c r="Q125" s="149">
        <v>31.510658016682111</v>
      </c>
      <c r="R125" s="149">
        <v>139.4351090454058</v>
      </c>
      <c r="S125" s="149">
        <v>96.227867590454196</v>
      </c>
      <c r="T125" s="149">
        <v>118.62835959221501</v>
      </c>
    </row>
    <row r="126" spans="1:20" s="36" customFormat="1" ht="12.75">
      <c r="A126" s="138">
        <v>6</v>
      </c>
      <c r="B126" s="138">
        <v>4</v>
      </c>
      <c r="C126" s="139">
        <v>3</v>
      </c>
      <c r="D126" s="128">
        <v>382028</v>
      </c>
      <c r="E126" s="56" t="s">
        <v>88</v>
      </c>
      <c r="F126" s="149">
        <v>426.3341067285383</v>
      </c>
      <c r="G126" s="149">
        <v>284.89116517285532</v>
      </c>
      <c r="H126" s="149">
        <v>359.09920876445523</v>
      </c>
      <c r="I126" s="149">
        <v>263.92111368909514</v>
      </c>
      <c r="J126" s="149">
        <v>147.24711907810499</v>
      </c>
      <c r="K126" s="149">
        <v>208.46013390139987</v>
      </c>
      <c r="L126" s="149">
        <v>162.41299303944314</v>
      </c>
      <c r="M126" s="149">
        <v>137.64404609475031</v>
      </c>
      <c r="N126" s="149">
        <v>150.63907486305538</v>
      </c>
      <c r="O126" s="149">
        <v>60.90487238979118</v>
      </c>
      <c r="P126" s="149">
        <v>70.422535211267601</v>
      </c>
      <c r="Q126" s="149">
        <v>65.429093122337179</v>
      </c>
      <c r="R126" s="149">
        <v>101.50812064965197</v>
      </c>
      <c r="S126" s="149">
        <v>67.221510883482708</v>
      </c>
      <c r="T126" s="149">
        <v>85.209981740718192</v>
      </c>
    </row>
    <row r="127" spans="1:20" s="36" customFormat="1" ht="12.75">
      <c r="A127" s="138">
        <v>6</v>
      </c>
      <c r="B127" s="138">
        <v>4</v>
      </c>
      <c r="C127" s="139">
        <v>3</v>
      </c>
      <c r="D127" s="128">
        <v>382044</v>
      </c>
      <c r="E127" s="56" t="s">
        <v>90</v>
      </c>
      <c r="F127" s="149">
        <v>303.03030303030306</v>
      </c>
      <c r="G127" s="149">
        <v>231.43438453713122</v>
      </c>
      <c r="H127" s="149">
        <v>268.79104840671368</v>
      </c>
      <c r="I127" s="149">
        <v>233.10023310023311</v>
      </c>
      <c r="J127" s="149">
        <v>162.76703967446591</v>
      </c>
      <c r="K127" s="149">
        <v>199.46485040136221</v>
      </c>
      <c r="L127" s="149">
        <v>69.930069930069934</v>
      </c>
      <c r="M127" s="149">
        <v>68.667344862665303</v>
      </c>
      <c r="N127" s="149">
        <v>69.3261980053515</v>
      </c>
      <c r="O127" s="149">
        <v>23.310023310023311</v>
      </c>
      <c r="P127" s="149">
        <v>22.889114954221771</v>
      </c>
      <c r="Q127" s="149">
        <v>23.108732668450497</v>
      </c>
      <c r="R127" s="149">
        <v>46.620046620046622</v>
      </c>
      <c r="S127" s="149">
        <v>45.778229908443542</v>
      </c>
      <c r="T127" s="149">
        <v>46.217465336900993</v>
      </c>
    </row>
    <row r="128" spans="1:20" s="36" customFormat="1" ht="12.75">
      <c r="A128" s="138">
        <v>6</v>
      </c>
      <c r="B128" s="138">
        <v>4</v>
      </c>
      <c r="C128" s="139">
        <v>3</v>
      </c>
      <c r="D128" s="128">
        <v>570028</v>
      </c>
      <c r="E128" s="56" t="s">
        <v>120</v>
      </c>
      <c r="F128" s="149">
        <v>738.58114674441197</v>
      </c>
      <c r="G128" s="149">
        <v>460.57222609909286</v>
      </c>
      <c r="H128" s="149">
        <v>604.73710734083659</v>
      </c>
      <c r="I128" s="149">
        <v>566.8934240362812</v>
      </c>
      <c r="J128" s="149">
        <v>352.4075366364271</v>
      </c>
      <c r="K128" s="149">
        <v>463.63178229464131</v>
      </c>
      <c r="L128" s="149">
        <v>171.68772270813085</v>
      </c>
      <c r="M128" s="149">
        <v>108.16468946266573</v>
      </c>
      <c r="N128" s="149">
        <v>141.10532504619519</v>
      </c>
      <c r="O128" s="149">
        <v>77.745383867832842</v>
      </c>
      <c r="P128" s="149">
        <v>34.891835310537331</v>
      </c>
      <c r="Q128" s="149">
        <v>57.114060137745668</v>
      </c>
      <c r="R128" s="149">
        <v>93.942338840298021</v>
      </c>
      <c r="S128" s="149">
        <v>73.272854152128403</v>
      </c>
      <c r="T128" s="149">
        <v>83.991264908449509</v>
      </c>
    </row>
    <row r="129" spans="1:20" s="36" customFormat="1" ht="12.75">
      <c r="A129" s="138">
        <v>6</v>
      </c>
      <c r="B129" s="138">
        <v>4</v>
      </c>
      <c r="C129" s="139">
        <v>3</v>
      </c>
      <c r="D129" s="128">
        <v>378024</v>
      </c>
      <c r="E129" s="56" t="s">
        <v>81</v>
      </c>
      <c r="F129" s="149">
        <v>700.20394289598914</v>
      </c>
      <c r="G129" s="149">
        <v>606.06060606060612</v>
      </c>
      <c r="H129" s="149">
        <v>654.81429325822921</v>
      </c>
      <c r="I129" s="149">
        <v>499.66009517335146</v>
      </c>
      <c r="J129" s="149">
        <v>441.76706827309238</v>
      </c>
      <c r="K129" s="149">
        <v>471.74793170216515</v>
      </c>
      <c r="L129" s="149">
        <v>200.54384772263765</v>
      </c>
      <c r="M129" s="149">
        <v>164.29353778751369</v>
      </c>
      <c r="N129" s="149">
        <v>183.06636155606407</v>
      </c>
      <c r="O129" s="149">
        <v>88.375254928619981</v>
      </c>
      <c r="P129" s="149">
        <v>83.972252646951432</v>
      </c>
      <c r="Q129" s="149">
        <v>86.25242034853018</v>
      </c>
      <c r="R129" s="149">
        <v>112.16859279401768</v>
      </c>
      <c r="S129" s="149">
        <v>80.321285140562239</v>
      </c>
      <c r="T129" s="149">
        <v>96.813941207533887</v>
      </c>
    </row>
    <row r="130" spans="1:20" s="36" customFormat="1" ht="12.75">
      <c r="A130" s="138">
        <v>6</v>
      </c>
      <c r="B130" s="138">
        <v>4</v>
      </c>
      <c r="C130" s="139">
        <v>3</v>
      </c>
      <c r="D130" s="128">
        <v>962052</v>
      </c>
      <c r="E130" s="56" t="s">
        <v>154</v>
      </c>
      <c r="F130" s="149">
        <v>569.66897613548883</v>
      </c>
      <c r="G130" s="149">
        <v>463.43537414965988</v>
      </c>
      <c r="H130" s="149">
        <v>519.19191919191917</v>
      </c>
      <c r="I130" s="149">
        <v>304.08006158583527</v>
      </c>
      <c r="J130" s="149">
        <v>250.85034013605443</v>
      </c>
      <c r="K130" s="149">
        <v>278.78787878787875</v>
      </c>
      <c r="L130" s="149">
        <v>265.58891454965357</v>
      </c>
      <c r="M130" s="149">
        <v>212.58503401360542</v>
      </c>
      <c r="N130" s="149">
        <v>240.40404040404039</v>
      </c>
      <c r="O130" s="149">
        <v>96.227867590454196</v>
      </c>
      <c r="P130" s="149">
        <v>63.775510204081634</v>
      </c>
      <c r="Q130" s="149">
        <v>80.808080808080803</v>
      </c>
      <c r="R130" s="149">
        <v>169.36104695919937</v>
      </c>
      <c r="S130" s="149">
        <v>148.8095238095238</v>
      </c>
      <c r="T130" s="149">
        <v>159.59595959595958</v>
      </c>
    </row>
    <row r="131" spans="1:20" s="36" customFormat="1" ht="12.75">
      <c r="A131" s="138">
        <v>6</v>
      </c>
      <c r="B131" s="138">
        <v>4</v>
      </c>
      <c r="C131" s="139">
        <v>3</v>
      </c>
      <c r="D131" s="128">
        <v>770032</v>
      </c>
      <c r="E131" s="56" t="s">
        <v>131</v>
      </c>
      <c r="F131" s="149">
        <v>542.40893379420368</v>
      </c>
      <c r="G131" s="149">
        <v>477.51249305941144</v>
      </c>
      <c r="H131" s="149">
        <v>510.66141518402821</v>
      </c>
      <c r="I131" s="149">
        <v>289.81653815474607</v>
      </c>
      <c r="J131" s="149">
        <v>294.28095502498616</v>
      </c>
      <c r="K131" s="149">
        <v>292.00054325682464</v>
      </c>
      <c r="L131" s="149">
        <v>252.59239563945758</v>
      </c>
      <c r="M131" s="149">
        <v>183.23153803442534</v>
      </c>
      <c r="N131" s="149">
        <v>218.6608719272036</v>
      </c>
      <c r="O131" s="149">
        <v>116.99016219090667</v>
      </c>
      <c r="P131" s="149">
        <v>97.168239866740706</v>
      </c>
      <c r="Q131" s="149">
        <v>107.29322287111232</v>
      </c>
      <c r="R131" s="149">
        <v>135.60223344855092</v>
      </c>
      <c r="S131" s="149">
        <v>86.063298167684607</v>
      </c>
      <c r="T131" s="149">
        <v>111.36764905609127</v>
      </c>
    </row>
    <row r="132" spans="1:20" s="36" customFormat="1" ht="12.75">
      <c r="A132" s="138">
        <v>6</v>
      </c>
      <c r="B132" s="138">
        <v>4</v>
      </c>
      <c r="C132" s="139">
        <v>3</v>
      </c>
      <c r="D132" s="128">
        <v>374036</v>
      </c>
      <c r="E132" s="56" t="s">
        <v>76</v>
      </c>
      <c r="F132" s="149">
        <v>561.4358030372756</v>
      </c>
      <c r="G132" s="149">
        <v>491.07142857142856</v>
      </c>
      <c r="H132" s="149">
        <v>527.57221293864882</v>
      </c>
      <c r="I132" s="149">
        <v>363.55269213069488</v>
      </c>
      <c r="J132" s="149">
        <v>312.5</v>
      </c>
      <c r="K132" s="149">
        <v>338.9830508474576</v>
      </c>
      <c r="L132" s="149">
        <v>197.88311090658078</v>
      </c>
      <c r="M132" s="149">
        <v>178.57142857142856</v>
      </c>
      <c r="N132" s="149">
        <v>188.58916209119121</v>
      </c>
      <c r="O132" s="149">
        <v>96.640589047399914</v>
      </c>
      <c r="P132" s="149">
        <v>104.16666666666666</v>
      </c>
      <c r="Q132" s="149">
        <v>100.2625925041776</v>
      </c>
      <c r="R132" s="149">
        <v>101.24252185918085</v>
      </c>
      <c r="S132" s="149">
        <v>74.404761904761898</v>
      </c>
      <c r="T132" s="149">
        <v>88.326569587013608</v>
      </c>
    </row>
    <row r="133" spans="1:20" s="36" customFormat="1" ht="12.75">
      <c r="A133" s="138">
        <v>6</v>
      </c>
      <c r="B133" s="138">
        <v>4</v>
      </c>
      <c r="C133" s="139">
        <v>3</v>
      </c>
      <c r="D133" s="128">
        <v>754028</v>
      </c>
      <c r="E133" s="56" t="s">
        <v>269</v>
      </c>
      <c r="F133" s="149">
        <v>377.39427271003228</v>
      </c>
      <c r="G133" s="149">
        <v>347.78965011523155</v>
      </c>
      <c r="H133" s="149">
        <v>363.32868803503879</v>
      </c>
      <c r="I133" s="149">
        <v>256.02124028067516</v>
      </c>
      <c r="J133" s="149">
        <v>219.98742928975489</v>
      </c>
      <c r="K133" s="149">
        <v>238.90105514632688</v>
      </c>
      <c r="L133" s="149">
        <v>121.3730324293571</v>
      </c>
      <c r="M133" s="149">
        <v>127.80222082547664</v>
      </c>
      <c r="N133" s="149">
        <v>124.42763288871194</v>
      </c>
      <c r="O133" s="149">
        <v>70.168784373222081</v>
      </c>
      <c r="P133" s="149">
        <v>52.377959354703542</v>
      </c>
      <c r="Q133" s="149">
        <v>61.716105912801119</v>
      </c>
      <c r="R133" s="149">
        <v>51.204248056135029</v>
      </c>
      <c r="S133" s="149">
        <v>75.424261470773104</v>
      </c>
      <c r="T133" s="149">
        <v>62.711526975910807</v>
      </c>
    </row>
    <row r="134" spans="1:20" s="36" customFormat="1" ht="12.75">
      <c r="A134" s="138">
        <v>6</v>
      </c>
      <c r="B134" s="138">
        <v>4</v>
      </c>
      <c r="C134" s="139">
        <v>3</v>
      </c>
      <c r="D134" s="128">
        <v>382048</v>
      </c>
      <c r="E134" s="56" t="s">
        <v>91</v>
      </c>
      <c r="F134" s="149">
        <v>272.57240204429303</v>
      </c>
      <c r="G134" s="149">
        <v>208.81670533642691</v>
      </c>
      <c r="H134" s="149">
        <v>242.70965404817969</v>
      </c>
      <c r="I134" s="149">
        <v>180.57921635434411</v>
      </c>
      <c r="J134" s="149">
        <v>135.34416086620263</v>
      </c>
      <c r="K134" s="149">
        <v>159.39141459880457</v>
      </c>
      <c r="L134" s="149">
        <v>91.993185689948888</v>
      </c>
      <c r="M134" s="149">
        <v>73.472544470224292</v>
      </c>
      <c r="N134" s="149">
        <v>83.318239449375099</v>
      </c>
      <c r="O134" s="149">
        <v>44.293015332197619</v>
      </c>
      <c r="P134" s="149">
        <v>34.80278422273782</v>
      </c>
      <c r="Q134" s="149">
        <v>39.847853649701143</v>
      </c>
      <c r="R134" s="149">
        <v>47.700170357751283</v>
      </c>
      <c r="S134" s="149">
        <v>38.669760247486465</v>
      </c>
      <c r="T134" s="149">
        <v>43.47038579967397</v>
      </c>
    </row>
    <row r="135" spans="1:20" s="36" customFormat="1" ht="12.75">
      <c r="A135" s="138">
        <v>6</v>
      </c>
      <c r="B135" s="138">
        <v>4</v>
      </c>
      <c r="C135" s="139">
        <v>3</v>
      </c>
      <c r="D135" s="128">
        <v>170032</v>
      </c>
      <c r="E135" s="56" t="s">
        <v>51</v>
      </c>
      <c r="F135" s="149">
        <v>541.77545691906005</v>
      </c>
      <c r="G135" s="149">
        <v>323.81615598885793</v>
      </c>
      <c r="H135" s="149">
        <v>436.32075471698113</v>
      </c>
      <c r="I135" s="149">
        <v>362.2715404699739</v>
      </c>
      <c r="J135" s="149">
        <v>160.16713091922006</v>
      </c>
      <c r="K135" s="149">
        <v>264.48787061994608</v>
      </c>
      <c r="L135" s="149">
        <v>179.50391644908615</v>
      </c>
      <c r="M135" s="149">
        <v>163.64902506963787</v>
      </c>
      <c r="N135" s="149">
        <v>171.83288409703505</v>
      </c>
      <c r="O135" s="149">
        <v>75.065274151436029</v>
      </c>
      <c r="P135" s="149">
        <v>114.9025069637883</v>
      </c>
      <c r="Q135" s="149">
        <v>94.339622641509436</v>
      </c>
      <c r="R135" s="149">
        <v>104.43864229765013</v>
      </c>
      <c r="S135" s="149">
        <v>48.746518105849582</v>
      </c>
      <c r="T135" s="149">
        <v>77.493261455525598</v>
      </c>
    </row>
    <row r="136" spans="1:20" s="36" customFormat="1" ht="12.75">
      <c r="A136" s="138">
        <v>6</v>
      </c>
      <c r="B136" s="138">
        <v>4</v>
      </c>
      <c r="C136" s="139">
        <v>3</v>
      </c>
      <c r="D136" s="128">
        <v>378028</v>
      </c>
      <c r="E136" s="56" t="s">
        <v>82</v>
      </c>
      <c r="F136" s="149">
        <v>509.06776964683422</v>
      </c>
      <c r="G136" s="149">
        <v>294.93407356002774</v>
      </c>
      <c r="H136" s="149">
        <v>406.63900414937763</v>
      </c>
      <c r="I136" s="149">
        <v>365.89245943366211</v>
      </c>
      <c r="J136" s="149">
        <v>204.71894517696043</v>
      </c>
      <c r="K136" s="149">
        <v>288.79668049792531</v>
      </c>
      <c r="L136" s="149">
        <v>143.17531021317214</v>
      </c>
      <c r="M136" s="149">
        <v>90.215128383067324</v>
      </c>
      <c r="N136" s="149">
        <v>117.84232365145229</v>
      </c>
      <c r="O136" s="149">
        <v>22.271714922048996</v>
      </c>
      <c r="P136" s="149">
        <v>41.637751561415683</v>
      </c>
      <c r="Q136" s="149">
        <v>31.535269709543567</v>
      </c>
      <c r="R136" s="149">
        <v>120.90359529112312</v>
      </c>
      <c r="S136" s="149">
        <v>48.577376821651626</v>
      </c>
      <c r="T136" s="149">
        <v>86.30705394190872</v>
      </c>
    </row>
    <row r="137" spans="1:20" s="36" customFormat="1" ht="12.75">
      <c r="A137" s="138">
        <v>6</v>
      </c>
      <c r="B137" s="138">
        <v>4</v>
      </c>
      <c r="C137" s="139">
        <v>3</v>
      </c>
      <c r="D137" s="128">
        <v>958040</v>
      </c>
      <c r="E137" s="56" t="s">
        <v>147</v>
      </c>
      <c r="F137" s="149">
        <v>422.84866468842733</v>
      </c>
      <c r="G137" s="149">
        <v>270.27027027027026</v>
      </c>
      <c r="H137" s="149">
        <v>352.70541082164328</v>
      </c>
      <c r="I137" s="149">
        <v>278.1899109792285</v>
      </c>
      <c r="J137" s="149">
        <v>178.72711421098518</v>
      </c>
      <c r="K137" s="149">
        <v>232.46492985971943</v>
      </c>
      <c r="L137" s="149">
        <v>144.65875370919881</v>
      </c>
      <c r="M137" s="149">
        <v>91.543156059285081</v>
      </c>
      <c r="N137" s="149">
        <v>120.24048096192385</v>
      </c>
      <c r="O137" s="149">
        <v>59.347181008902076</v>
      </c>
      <c r="P137" s="149">
        <v>61.028770706190059</v>
      </c>
      <c r="Q137" s="149">
        <v>60.120240480961925</v>
      </c>
      <c r="R137" s="149">
        <v>85.311572700296736</v>
      </c>
      <c r="S137" s="149">
        <v>30.51438535309503</v>
      </c>
      <c r="T137" s="149">
        <v>60.120240480961925</v>
      </c>
    </row>
    <row r="138" spans="1:20" s="36" customFormat="1" ht="12.75">
      <c r="A138" s="138">
        <v>6</v>
      </c>
      <c r="B138" s="138">
        <v>4</v>
      </c>
      <c r="C138" s="139">
        <v>3</v>
      </c>
      <c r="D138" s="128">
        <v>954028</v>
      </c>
      <c r="E138" s="56" t="s">
        <v>143</v>
      </c>
      <c r="F138" s="149">
        <v>494.74605954465852</v>
      </c>
      <c r="G138" s="149">
        <v>449.76076555023928</v>
      </c>
      <c r="H138" s="149">
        <v>473.25102880658437</v>
      </c>
      <c r="I138" s="149">
        <v>350.2626970227671</v>
      </c>
      <c r="J138" s="149">
        <v>277.51196172248802</v>
      </c>
      <c r="K138" s="149">
        <v>315.50068587105619</v>
      </c>
      <c r="L138" s="149">
        <v>144.48336252189142</v>
      </c>
      <c r="M138" s="149">
        <v>172.24880382775117</v>
      </c>
      <c r="N138" s="149">
        <v>157.7503429355281</v>
      </c>
      <c r="O138" s="149">
        <v>70.052539404553414</v>
      </c>
      <c r="P138" s="149">
        <v>124.40191387559808</v>
      </c>
      <c r="Q138" s="149">
        <v>96.021947873799732</v>
      </c>
      <c r="R138" s="149">
        <v>74.430823117338008</v>
      </c>
      <c r="S138" s="149">
        <v>47.846889952153106</v>
      </c>
      <c r="T138" s="149">
        <v>61.728395061728392</v>
      </c>
    </row>
    <row r="139" spans="1:20" s="36" customFormat="1" ht="12.75">
      <c r="A139" s="138">
        <v>6</v>
      </c>
      <c r="B139" s="138">
        <v>4</v>
      </c>
      <c r="C139" s="139">
        <v>3</v>
      </c>
      <c r="D139" s="128">
        <v>958044</v>
      </c>
      <c r="E139" s="56" t="s">
        <v>148</v>
      </c>
      <c r="F139" s="149">
        <v>220.66549912434328</v>
      </c>
      <c r="G139" s="149">
        <v>159.5937613347842</v>
      </c>
      <c r="H139" s="149">
        <v>190.66286528866712</v>
      </c>
      <c r="I139" s="149">
        <v>101.57618213660245</v>
      </c>
      <c r="J139" s="149">
        <v>68.915487849111358</v>
      </c>
      <c r="K139" s="149">
        <v>85.531004989308627</v>
      </c>
      <c r="L139" s="149">
        <v>119.08931698774082</v>
      </c>
      <c r="M139" s="149">
        <v>90.678273485672833</v>
      </c>
      <c r="N139" s="149">
        <v>105.13186029935851</v>
      </c>
      <c r="O139" s="149">
        <v>66.549912434325748</v>
      </c>
      <c r="P139" s="149">
        <v>68.915487849111358</v>
      </c>
      <c r="Q139" s="149">
        <v>67.712045616536003</v>
      </c>
      <c r="R139" s="149">
        <v>52.539404553415061</v>
      </c>
      <c r="S139" s="149">
        <v>21.762785636561482</v>
      </c>
      <c r="T139" s="149">
        <v>37.419814682822526</v>
      </c>
    </row>
    <row r="140" spans="1:20" s="36" customFormat="1" ht="12.75">
      <c r="A140" s="138">
        <v>6</v>
      </c>
      <c r="B140" s="138">
        <v>4</v>
      </c>
      <c r="C140" s="139">
        <v>3</v>
      </c>
      <c r="D140" s="128">
        <v>754044</v>
      </c>
      <c r="E140" s="56" t="s">
        <v>220</v>
      </c>
      <c r="F140" s="149">
        <v>514.7058823529411</v>
      </c>
      <c r="G140" s="149">
        <v>309.35251798561154</v>
      </c>
      <c r="H140" s="149">
        <v>413.41376863023424</v>
      </c>
      <c r="I140" s="149">
        <v>343.13725490196083</v>
      </c>
      <c r="J140" s="149">
        <v>251.79856115107913</v>
      </c>
      <c r="K140" s="149">
        <v>298.08374733853793</v>
      </c>
      <c r="L140" s="149">
        <v>171.56862745098042</v>
      </c>
      <c r="M140" s="149">
        <v>57.553956834532379</v>
      </c>
      <c r="N140" s="149">
        <v>115.33002129169624</v>
      </c>
      <c r="O140" s="149">
        <v>84.033613445378151</v>
      </c>
      <c r="P140" s="149">
        <v>32.374100719424462</v>
      </c>
      <c r="Q140" s="149">
        <v>58.552164655784246</v>
      </c>
      <c r="R140" s="149">
        <v>87.535014005602235</v>
      </c>
      <c r="S140" s="149">
        <v>25.17985611510791</v>
      </c>
      <c r="T140" s="149">
        <v>56.777856635911995</v>
      </c>
    </row>
    <row r="141" spans="1:20" s="36" customFormat="1" ht="12.75">
      <c r="A141" s="138">
        <v>6</v>
      </c>
      <c r="B141" s="138">
        <v>4</v>
      </c>
      <c r="C141" s="139">
        <v>3</v>
      </c>
      <c r="D141" s="128">
        <v>974044</v>
      </c>
      <c r="E141" s="56" t="s">
        <v>159</v>
      </c>
      <c r="F141" s="149">
        <v>751.32707227439766</v>
      </c>
      <c r="G141" s="149">
        <v>592.42761692650333</v>
      </c>
      <c r="H141" s="149">
        <v>675.33020877716228</v>
      </c>
      <c r="I141" s="149">
        <v>502.24581461821145</v>
      </c>
      <c r="J141" s="149">
        <v>391.98218262806233</v>
      </c>
      <c r="K141" s="149">
        <v>449.51001278227523</v>
      </c>
      <c r="L141" s="149">
        <v>249.08125765618621</v>
      </c>
      <c r="M141" s="149">
        <v>200.445434298441</v>
      </c>
      <c r="N141" s="149">
        <v>225.82019599488711</v>
      </c>
      <c r="O141" s="149">
        <v>114.33238056349531</v>
      </c>
      <c r="P141" s="149">
        <v>80.178173719376389</v>
      </c>
      <c r="Q141" s="149">
        <v>97.997443544951011</v>
      </c>
      <c r="R141" s="149">
        <v>134.74887709269089</v>
      </c>
      <c r="S141" s="149">
        <v>120.26726057906458</v>
      </c>
      <c r="T141" s="149">
        <v>127.82275244993609</v>
      </c>
    </row>
    <row r="142" spans="1:20" s="36" customFormat="1" ht="12.75">
      <c r="A142" s="138">
        <v>6</v>
      </c>
      <c r="B142" s="138">
        <v>4</v>
      </c>
      <c r="C142" s="139">
        <v>3</v>
      </c>
      <c r="D142" s="128">
        <v>378032</v>
      </c>
      <c r="E142" s="56" t="s">
        <v>83</v>
      </c>
      <c r="F142" s="149">
        <v>478.2116581777023</v>
      </c>
      <c r="G142" s="149">
        <v>464.52433980273622</v>
      </c>
      <c r="H142" s="149">
        <v>471.76875842444213</v>
      </c>
      <c r="I142" s="149">
        <v>285.79513299377476</v>
      </c>
      <c r="J142" s="149">
        <v>295.89564110722239</v>
      </c>
      <c r="K142" s="149">
        <v>290.54964804552947</v>
      </c>
      <c r="L142" s="149">
        <v>192.41652518392758</v>
      </c>
      <c r="M142" s="149">
        <v>168.62869869551386</v>
      </c>
      <c r="N142" s="149">
        <v>181.21911037891269</v>
      </c>
      <c r="O142" s="149">
        <v>90.548953027730619</v>
      </c>
      <c r="P142" s="149">
        <v>57.270124085268854</v>
      </c>
      <c r="Q142" s="149">
        <v>74.883929908641605</v>
      </c>
      <c r="R142" s="149">
        <v>101.86757215619696</v>
      </c>
      <c r="S142" s="149">
        <v>111.35857461024499</v>
      </c>
      <c r="T142" s="149">
        <v>106.33518047027108</v>
      </c>
    </row>
    <row r="143" spans="1:20" s="36" customFormat="1" ht="12.75">
      <c r="A143" s="138">
        <v>6</v>
      </c>
      <c r="B143" s="138">
        <v>4</v>
      </c>
      <c r="C143" s="139">
        <v>3</v>
      </c>
      <c r="D143" s="128">
        <v>954032</v>
      </c>
      <c r="E143" s="56" t="s">
        <v>144</v>
      </c>
      <c r="F143" s="149">
        <v>578.20607857672348</v>
      </c>
      <c r="G143" s="149">
        <v>501.63132137030999</v>
      </c>
      <c r="H143" s="149">
        <v>541.747572815534</v>
      </c>
      <c r="I143" s="149">
        <v>389.17716827279463</v>
      </c>
      <c r="J143" s="149">
        <v>318.10766721044047</v>
      </c>
      <c r="K143" s="149">
        <v>355.33980582524271</v>
      </c>
      <c r="L143" s="149">
        <v>189.02891030392885</v>
      </c>
      <c r="M143" s="149">
        <v>183.52365415986949</v>
      </c>
      <c r="N143" s="149">
        <v>186.40776699029126</v>
      </c>
      <c r="O143" s="149">
        <v>85.248332097850252</v>
      </c>
      <c r="P143" s="149">
        <v>89.722675367047302</v>
      </c>
      <c r="Q143" s="149">
        <v>87.378640776699029</v>
      </c>
      <c r="R143" s="149">
        <v>103.78057820607857</v>
      </c>
      <c r="S143" s="149">
        <v>93.800978792822193</v>
      </c>
      <c r="T143" s="149">
        <v>99.029126213592221</v>
      </c>
    </row>
    <row r="144" spans="1:20" s="36" customFormat="1" ht="12.75">
      <c r="A144" s="138">
        <v>6</v>
      </c>
      <c r="B144" s="138">
        <v>4</v>
      </c>
      <c r="C144" s="139">
        <v>3</v>
      </c>
      <c r="D144" s="128">
        <v>374048</v>
      </c>
      <c r="E144" s="56" t="s">
        <v>77</v>
      </c>
      <c r="F144" s="149">
        <v>412.04437400950872</v>
      </c>
      <c r="G144" s="149">
        <v>293.75764993880051</v>
      </c>
      <c r="H144" s="149">
        <v>353.7688442211055</v>
      </c>
      <c r="I144" s="149">
        <v>178.28843106180665</v>
      </c>
      <c r="J144" s="149">
        <v>142.79885760913913</v>
      </c>
      <c r="K144" s="149">
        <v>160.80402010050253</v>
      </c>
      <c r="L144" s="149">
        <v>233.75594294770204</v>
      </c>
      <c r="M144" s="149">
        <v>150.95879232966135</v>
      </c>
      <c r="N144" s="149">
        <v>192.96482412060303</v>
      </c>
      <c r="O144" s="149">
        <v>106.97305863708399</v>
      </c>
      <c r="P144" s="149">
        <v>81.599347205222358</v>
      </c>
      <c r="Q144" s="149">
        <v>94.472361809045211</v>
      </c>
      <c r="R144" s="149">
        <v>126.78288431061807</v>
      </c>
      <c r="S144" s="149">
        <v>69.359445124439006</v>
      </c>
      <c r="T144" s="149">
        <v>98.492462311557787</v>
      </c>
    </row>
    <row r="145" spans="1:20" s="36" customFormat="1" ht="12.75">
      <c r="A145" s="138">
        <v>6</v>
      </c>
      <c r="B145" s="138">
        <v>4</v>
      </c>
      <c r="C145" s="139">
        <v>3</v>
      </c>
      <c r="D145" s="128">
        <v>374052</v>
      </c>
      <c r="E145" s="56" t="s">
        <v>78</v>
      </c>
      <c r="F145" s="149">
        <v>318.82809133993965</v>
      </c>
      <c r="G145" s="149">
        <v>231.10255175734233</v>
      </c>
      <c r="H145" s="149">
        <v>277.39881764438383</v>
      </c>
      <c r="I145" s="149">
        <v>202.49892287806978</v>
      </c>
      <c r="J145" s="149">
        <v>139.62445835339432</v>
      </c>
      <c r="K145" s="149">
        <v>172.80582082764894</v>
      </c>
      <c r="L145" s="149">
        <v>116.32916846186988</v>
      </c>
      <c r="M145" s="149">
        <v>91.478093403948009</v>
      </c>
      <c r="N145" s="149">
        <v>104.59299681673488</v>
      </c>
      <c r="O145" s="149">
        <v>38.776389487289961</v>
      </c>
      <c r="P145" s="149">
        <v>38.51709195955705</v>
      </c>
      <c r="Q145" s="149">
        <v>38.65393360618463</v>
      </c>
      <c r="R145" s="149">
        <v>77.552778974579923</v>
      </c>
      <c r="S145" s="149">
        <v>52.961001444390952</v>
      </c>
      <c r="T145" s="149">
        <v>65.939063210550245</v>
      </c>
    </row>
    <row r="146" spans="1:20" s="36" customFormat="1" ht="12.75">
      <c r="A146" s="141"/>
      <c r="B146" s="141"/>
      <c r="C146" s="141"/>
      <c r="D146" s="132"/>
      <c r="E146" s="135" t="s">
        <v>213</v>
      </c>
      <c r="F146" s="276">
        <v>454.1797761758732</v>
      </c>
      <c r="G146" s="276">
        <v>357.1090434917329</v>
      </c>
      <c r="H146" s="276">
        <v>407.52415938575592</v>
      </c>
      <c r="I146" s="276">
        <v>288.74108885260267</v>
      </c>
      <c r="J146" s="276">
        <v>227.65809111487911</v>
      </c>
      <c r="K146" s="276">
        <v>259.38244638602066</v>
      </c>
      <c r="L146" s="276">
        <v>165.43868732327053</v>
      </c>
      <c r="M146" s="276">
        <v>129.45095237685376</v>
      </c>
      <c r="N146" s="276">
        <v>148.14171299973523</v>
      </c>
      <c r="O146" s="276">
        <v>71.448484607112988</v>
      </c>
      <c r="P146" s="276">
        <v>65.930471755764614</v>
      </c>
      <c r="Q146" s="276">
        <v>68.796333068572949</v>
      </c>
      <c r="R146" s="276">
        <v>93.990202716157555</v>
      </c>
      <c r="S146" s="276">
        <v>63.520480621089142</v>
      </c>
      <c r="T146" s="276">
        <v>79.345379931162299</v>
      </c>
    </row>
    <row r="147" spans="1:20" s="36" customFormat="1" ht="12.75">
      <c r="A147" s="138">
        <v>7</v>
      </c>
      <c r="B147" s="138">
        <v>1</v>
      </c>
      <c r="C147" s="139">
        <v>4</v>
      </c>
      <c r="D147" s="128">
        <v>362008</v>
      </c>
      <c r="E147" s="56" t="s">
        <v>63</v>
      </c>
      <c r="F147" s="149">
        <v>431.08419838523639</v>
      </c>
      <c r="G147" s="149">
        <v>377.15681783478396</v>
      </c>
      <c r="H147" s="149">
        <v>404.89432703003337</v>
      </c>
      <c r="I147" s="149">
        <v>237.88927335640139</v>
      </c>
      <c r="J147" s="149">
        <v>236.67735532142311</v>
      </c>
      <c r="K147" s="149">
        <v>237.30070448646643</v>
      </c>
      <c r="L147" s="149">
        <v>193.19492502883506</v>
      </c>
      <c r="M147" s="149">
        <v>140.47946251336083</v>
      </c>
      <c r="N147" s="149">
        <v>167.59362254356691</v>
      </c>
      <c r="O147" s="149">
        <v>61.995386389850054</v>
      </c>
      <c r="P147" s="149">
        <v>65.65887921820125</v>
      </c>
      <c r="Q147" s="149">
        <v>63.774564330737853</v>
      </c>
      <c r="R147" s="149">
        <v>131.19953863898499</v>
      </c>
      <c r="S147" s="149">
        <v>74.820583295159565</v>
      </c>
      <c r="T147" s="149">
        <v>103.81905821282906</v>
      </c>
    </row>
    <row r="148" spans="1:20" s="36" customFormat="1" ht="12.75">
      <c r="A148" s="138">
        <v>7</v>
      </c>
      <c r="B148" s="138">
        <v>1</v>
      </c>
      <c r="C148" s="139">
        <v>4</v>
      </c>
      <c r="D148" s="128">
        <v>562004</v>
      </c>
      <c r="E148" s="56" t="s">
        <v>104</v>
      </c>
      <c r="F148" s="149">
        <v>936.13421683349782</v>
      </c>
      <c r="G148" s="149">
        <v>651.842826682912</v>
      </c>
      <c r="H148" s="149">
        <v>799.47287502745451</v>
      </c>
      <c r="I148" s="149">
        <v>556.88707176089099</v>
      </c>
      <c r="J148" s="149">
        <v>431.00822418519647</v>
      </c>
      <c r="K148" s="149">
        <v>496.37601581374918</v>
      </c>
      <c r="L148" s="149">
        <v>379.24714507260677</v>
      </c>
      <c r="M148" s="149">
        <v>220.83460249771551</v>
      </c>
      <c r="N148" s="149">
        <v>303.09685921370527</v>
      </c>
      <c r="O148" s="149">
        <v>136.7545467362188</v>
      </c>
      <c r="P148" s="149">
        <v>103.56381358513555</v>
      </c>
      <c r="Q148" s="149">
        <v>120.79947287502746</v>
      </c>
      <c r="R148" s="149">
        <v>242.492598336388</v>
      </c>
      <c r="S148" s="149">
        <v>117.27078891257996</v>
      </c>
      <c r="T148" s="149">
        <v>182.2973863386778</v>
      </c>
    </row>
    <row r="149" spans="1:20" s="36" customFormat="1" ht="12.75">
      <c r="A149" s="138">
        <v>7</v>
      </c>
      <c r="B149" s="138">
        <v>1</v>
      </c>
      <c r="C149" s="139">
        <v>4</v>
      </c>
      <c r="D149" s="128">
        <v>358008</v>
      </c>
      <c r="E149" s="56" t="s">
        <v>62</v>
      </c>
      <c r="F149" s="149">
        <v>410.61339790153346</v>
      </c>
      <c r="G149" s="149">
        <v>324.41288913162202</v>
      </c>
      <c r="H149" s="149">
        <v>369.22431426024019</v>
      </c>
      <c r="I149" s="149">
        <v>203.79338175948345</v>
      </c>
      <c r="J149" s="149">
        <v>157.29109776078644</v>
      </c>
      <c r="K149" s="149">
        <v>181.46535899722031</v>
      </c>
      <c r="L149" s="149">
        <v>206.82001614205004</v>
      </c>
      <c r="M149" s="149">
        <v>167.12179137083561</v>
      </c>
      <c r="N149" s="149">
        <v>187.75895526301989</v>
      </c>
      <c r="O149" s="149">
        <v>70.621468926553675</v>
      </c>
      <c r="P149" s="149">
        <v>99.399235390496983</v>
      </c>
      <c r="Q149" s="149">
        <v>84.439083232810617</v>
      </c>
      <c r="R149" s="149">
        <v>136.19854721549638</v>
      </c>
      <c r="S149" s="149">
        <v>67.722555980338612</v>
      </c>
      <c r="T149" s="149">
        <v>103.31987203020925</v>
      </c>
    </row>
    <row r="150" spans="1:20" s="36" customFormat="1" ht="12.75">
      <c r="A150" s="138">
        <v>7</v>
      </c>
      <c r="B150" s="138">
        <v>1</v>
      </c>
      <c r="C150" s="139">
        <v>4</v>
      </c>
      <c r="D150" s="128">
        <v>334012</v>
      </c>
      <c r="E150" s="56" t="s">
        <v>58</v>
      </c>
      <c r="F150" s="149">
        <v>698.40166782487836</v>
      </c>
      <c r="G150" s="149">
        <v>458.86075949367091</v>
      </c>
      <c r="H150" s="149">
        <v>579.34288710241174</v>
      </c>
      <c r="I150" s="149">
        <v>387.42182070882558</v>
      </c>
      <c r="J150" s="149">
        <v>225.0351617440225</v>
      </c>
      <c r="K150" s="149">
        <v>306.71094023068861</v>
      </c>
      <c r="L150" s="149">
        <v>310.97984711605278</v>
      </c>
      <c r="M150" s="149">
        <v>233.82559774964841</v>
      </c>
      <c r="N150" s="149">
        <v>272.63194687172319</v>
      </c>
      <c r="O150" s="149">
        <v>152.88394718554551</v>
      </c>
      <c r="P150" s="149">
        <v>152.95358649789031</v>
      </c>
      <c r="Q150" s="149">
        <v>152.9185599440755</v>
      </c>
      <c r="R150" s="149">
        <v>158.0958999305073</v>
      </c>
      <c r="S150" s="149">
        <v>80.872011251758096</v>
      </c>
      <c r="T150" s="149">
        <v>119.71338692764768</v>
      </c>
    </row>
    <row r="151" spans="1:20" s="36" customFormat="1" ht="12.75">
      <c r="A151" s="138">
        <v>7</v>
      </c>
      <c r="B151" s="138">
        <v>1</v>
      </c>
      <c r="C151" s="139">
        <v>4</v>
      </c>
      <c r="D151" s="128">
        <v>562014</v>
      </c>
      <c r="E151" s="56" t="s">
        <v>107</v>
      </c>
      <c r="F151" s="149">
        <v>738.24696404953704</v>
      </c>
      <c r="G151" s="149">
        <v>713.29025718991511</v>
      </c>
      <c r="H151" s="149">
        <v>726.09500308451572</v>
      </c>
      <c r="I151" s="149">
        <v>391.96825778525908</v>
      </c>
      <c r="J151" s="149">
        <v>369.94805523881922</v>
      </c>
      <c r="K151" s="149">
        <v>381.24614435533624</v>
      </c>
      <c r="L151" s="149">
        <v>346.27870626427796</v>
      </c>
      <c r="M151" s="149">
        <v>343.34220195109594</v>
      </c>
      <c r="N151" s="149">
        <v>344.84885872917954</v>
      </c>
      <c r="O151" s="149">
        <v>173.13935313213898</v>
      </c>
      <c r="P151" s="149">
        <v>186.24097301406309</v>
      </c>
      <c r="Q151" s="149">
        <v>179.51881554595928</v>
      </c>
      <c r="R151" s="149">
        <v>173.13935313213898</v>
      </c>
      <c r="S151" s="149">
        <v>157.10122893703283</v>
      </c>
      <c r="T151" s="149">
        <v>165.33004318322023</v>
      </c>
    </row>
    <row r="152" spans="1:20" s="36" customFormat="1" ht="12.75">
      <c r="A152" s="138">
        <v>7</v>
      </c>
      <c r="B152" s="138">
        <v>1</v>
      </c>
      <c r="C152" s="139">
        <v>4</v>
      </c>
      <c r="D152" s="128">
        <v>562020</v>
      </c>
      <c r="E152" s="56" t="s">
        <v>109</v>
      </c>
      <c r="F152" s="149">
        <v>441.15279343100951</v>
      </c>
      <c r="G152" s="149">
        <v>382.91083141287004</v>
      </c>
      <c r="H152" s="149">
        <v>413.43233209584878</v>
      </c>
      <c r="I152" s="149">
        <v>264.04765738206407</v>
      </c>
      <c r="J152" s="149">
        <v>235.77379897181353</v>
      </c>
      <c r="K152" s="149">
        <v>250.5906176172798</v>
      </c>
      <c r="L152" s="149">
        <v>177.10513604894541</v>
      </c>
      <c r="M152" s="149">
        <v>147.13703244105656</v>
      </c>
      <c r="N152" s="149">
        <v>162.841714478569</v>
      </c>
      <c r="O152" s="149">
        <v>78.892287876348405</v>
      </c>
      <c r="P152" s="149">
        <v>69.136677893990424</v>
      </c>
      <c r="Q152" s="149">
        <v>74.249071886601413</v>
      </c>
      <c r="R152" s="149">
        <v>98.212848172597006</v>
      </c>
      <c r="S152" s="149">
        <v>78.000354547066124</v>
      </c>
      <c r="T152" s="149">
        <v>88.592642591967603</v>
      </c>
    </row>
    <row r="153" spans="1:20" s="36" customFormat="1" ht="12.75">
      <c r="A153" s="138">
        <v>7</v>
      </c>
      <c r="B153" s="138">
        <v>1</v>
      </c>
      <c r="C153" s="139">
        <v>4</v>
      </c>
      <c r="D153" s="128">
        <v>978024</v>
      </c>
      <c r="E153" s="56" t="s">
        <v>162</v>
      </c>
      <c r="F153" s="149">
        <v>608.13848920863302</v>
      </c>
      <c r="G153" s="149">
        <v>459.49214026602175</v>
      </c>
      <c r="H153" s="149">
        <v>536.52569031807059</v>
      </c>
      <c r="I153" s="149">
        <v>287.7697841726619</v>
      </c>
      <c r="J153" s="149">
        <v>194.67956469165659</v>
      </c>
      <c r="K153" s="149">
        <v>242.92205522544563</v>
      </c>
      <c r="L153" s="149">
        <v>320.36870503597123</v>
      </c>
      <c r="M153" s="149">
        <v>264.81257557436516</v>
      </c>
      <c r="N153" s="149">
        <v>293.60363509262498</v>
      </c>
      <c r="O153" s="149">
        <v>166.36690647482015</v>
      </c>
      <c r="P153" s="149">
        <v>155.98548972188632</v>
      </c>
      <c r="Q153" s="149">
        <v>161.36548992193872</v>
      </c>
      <c r="R153" s="149">
        <v>154.00179856115108</v>
      </c>
      <c r="S153" s="149">
        <v>108.82708585247885</v>
      </c>
      <c r="T153" s="149">
        <v>132.23814517068624</v>
      </c>
    </row>
    <row r="154" spans="1:20" s="36" customFormat="1" ht="12.75">
      <c r="A154" s="138">
        <v>7</v>
      </c>
      <c r="B154" s="138">
        <v>1</v>
      </c>
      <c r="C154" s="139">
        <v>4</v>
      </c>
      <c r="D154" s="128">
        <v>562024</v>
      </c>
      <c r="E154" s="56" t="s">
        <v>110</v>
      </c>
      <c r="F154" s="149">
        <v>680.73685494693189</v>
      </c>
      <c r="G154" s="149">
        <v>568.18181818181813</v>
      </c>
      <c r="H154" s="149">
        <v>626.70472565810337</v>
      </c>
      <c r="I154" s="149">
        <v>384.28693424423574</v>
      </c>
      <c r="J154" s="149">
        <v>323.73150105708243</v>
      </c>
      <c r="K154" s="149">
        <v>355.2172534094513</v>
      </c>
      <c r="L154" s="149">
        <v>296.44992070269609</v>
      </c>
      <c r="M154" s="149">
        <v>244.45031712473573</v>
      </c>
      <c r="N154" s="149">
        <v>271.48747224865207</v>
      </c>
      <c r="O154" s="149">
        <v>111.01622544833475</v>
      </c>
      <c r="P154" s="149">
        <v>96.458773784355174</v>
      </c>
      <c r="Q154" s="149">
        <v>104.02790992705359</v>
      </c>
      <c r="R154" s="149">
        <v>185.43369525436137</v>
      </c>
      <c r="S154" s="149">
        <v>147.99154334038053</v>
      </c>
      <c r="T154" s="149">
        <v>167.45956232159847</v>
      </c>
    </row>
    <row r="155" spans="1:20" s="36" customFormat="1" ht="12.75">
      <c r="A155" s="138">
        <v>7</v>
      </c>
      <c r="B155" s="138">
        <v>1</v>
      </c>
      <c r="C155" s="139">
        <v>4</v>
      </c>
      <c r="D155" s="128">
        <v>770024</v>
      </c>
      <c r="E155" s="56" t="s">
        <v>130</v>
      </c>
      <c r="F155" s="149">
        <v>656.37494446912478</v>
      </c>
      <c r="G155" s="149">
        <v>664.21117249846532</v>
      </c>
      <c r="H155" s="149">
        <v>660.09679864715145</v>
      </c>
      <c r="I155" s="149">
        <v>469.79120390937356</v>
      </c>
      <c r="J155" s="149">
        <v>515.65377532228365</v>
      </c>
      <c r="K155" s="149">
        <v>491.57385270278149</v>
      </c>
      <c r="L155" s="149">
        <v>186.58374055975122</v>
      </c>
      <c r="M155" s="149">
        <v>148.55739717618172</v>
      </c>
      <c r="N155" s="149">
        <v>168.52294594436992</v>
      </c>
      <c r="O155" s="149">
        <v>74.411372723234123</v>
      </c>
      <c r="P155" s="149">
        <v>77.348066298342545</v>
      </c>
      <c r="Q155" s="149">
        <v>75.806169455944953</v>
      </c>
      <c r="R155" s="149">
        <v>112.1723678365171</v>
      </c>
      <c r="S155" s="149">
        <v>71.209330877839164</v>
      </c>
      <c r="T155" s="149">
        <v>92.716776488424983</v>
      </c>
    </row>
    <row r="156" spans="1:20" s="36" customFormat="1" ht="12.75">
      <c r="A156" s="138">
        <v>7</v>
      </c>
      <c r="B156" s="138">
        <v>1</v>
      </c>
      <c r="C156" s="139">
        <v>4</v>
      </c>
      <c r="D156" s="128">
        <v>562032</v>
      </c>
      <c r="E156" s="56" t="s">
        <v>112</v>
      </c>
      <c r="F156" s="149">
        <v>507.05467372134035</v>
      </c>
      <c r="G156" s="149">
        <v>402.54030288226676</v>
      </c>
      <c r="H156" s="149">
        <v>457.4739281575898</v>
      </c>
      <c r="I156" s="149">
        <v>282.18694885361549</v>
      </c>
      <c r="J156" s="149">
        <v>208.10942843185148</v>
      </c>
      <c r="K156" s="149">
        <v>247.04519119351099</v>
      </c>
      <c r="L156" s="149">
        <v>224.86772486772486</v>
      </c>
      <c r="M156" s="149">
        <v>194.43087445041525</v>
      </c>
      <c r="N156" s="149">
        <v>210.42873696407878</v>
      </c>
      <c r="O156" s="149">
        <v>97.001763668430328</v>
      </c>
      <c r="P156" s="149">
        <v>105.52027357107963</v>
      </c>
      <c r="Q156" s="149">
        <v>101.04287369640788</v>
      </c>
      <c r="R156" s="149">
        <v>127.86596119929453</v>
      </c>
      <c r="S156" s="149">
        <v>88.910600879335604</v>
      </c>
      <c r="T156" s="149">
        <v>109.38586326767091</v>
      </c>
    </row>
    <row r="157" spans="1:20" s="36" customFormat="1" ht="12.75">
      <c r="A157" s="138">
        <v>7</v>
      </c>
      <c r="B157" s="138">
        <v>1</v>
      </c>
      <c r="C157" s="139">
        <v>4</v>
      </c>
      <c r="D157" s="128">
        <v>334032</v>
      </c>
      <c r="E157" s="56" t="s">
        <v>60</v>
      </c>
      <c r="F157" s="149">
        <v>742.16867469879514</v>
      </c>
      <c r="G157" s="149">
        <v>606.17126163958369</v>
      </c>
      <c r="H157" s="149">
        <v>678.51649290719536</v>
      </c>
      <c r="I157" s="149">
        <v>461.04417670682733</v>
      </c>
      <c r="J157" s="149">
        <v>363.33759357312397</v>
      </c>
      <c r="K157" s="149">
        <v>415.31362160314478</v>
      </c>
      <c r="L157" s="149">
        <v>281.12449799196787</v>
      </c>
      <c r="M157" s="149">
        <v>242.83366806645972</v>
      </c>
      <c r="N157" s="149">
        <v>263.20287130405057</v>
      </c>
      <c r="O157" s="149">
        <v>125.3012048192771</v>
      </c>
      <c r="P157" s="149">
        <v>147.89118130363337</v>
      </c>
      <c r="Q157" s="149">
        <v>135.87420953683133</v>
      </c>
      <c r="R157" s="149">
        <v>155.82329317269077</v>
      </c>
      <c r="S157" s="149">
        <v>94.942486762826363</v>
      </c>
      <c r="T157" s="149">
        <v>127.32866176721927</v>
      </c>
    </row>
    <row r="158" spans="1:20" s="36" customFormat="1" ht="12.75">
      <c r="A158" s="141"/>
      <c r="B158" s="141"/>
      <c r="C158" s="141"/>
      <c r="D158" s="132"/>
      <c r="E158" s="135" t="s">
        <v>214</v>
      </c>
      <c r="F158" s="276">
        <v>612.9461695131248</v>
      </c>
      <c r="G158" s="276">
        <v>505.86916624582756</v>
      </c>
      <c r="H158" s="276">
        <v>561.52927120669051</v>
      </c>
      <c r="I158" s="276">
        <v>349.99487978881973</v>
      </c>
      <c r="J158" s="276">
        <v>292.2881742150837</v>
      </c>
      <c r="K158" s="276">
        <v>322.28491666370934</v>
      </c>
      <c r="L158" s="276">
        <v>262.95128972430507</v>
      </c>
      <c r="M158" s="276">
        <v>213.58099203074383</v>
      </c>
      <c r="N158" s="276">
        <v>239.24435454298117</v>
      </c>
      <c r="O158" s="276">
        <v>112.07573361247965</v>
      </c>
      <c r="P158" s="276">
        <v>114.4271866185473</v>
      </c>
      <c r="Q158" s="276">
        <v>113.20486887398418</v>
      </c>
      <c r="R158" s="276">
        <v>150.8755561118254</v>
      </c>
      <c r="S158" s="276">
        <v>99.153805412196533</v>
      </c>
      <c r="T158" s="276">
        <v>126.03948566899702</v>
      </c>
    </row>
    <row r="159" spans="1:20" s="36" customFormat="1" ht="12.75">
      <c r="A159" s="138">
        <v>8</v>
      </c>
      <c r="B159" s="138">
        <v>2</v>
      </c>
      <c r="C159" s="139">
        <v>4</v>
      </c>
      <c r="D159" s="128">
        <v>570004</v>
      </c>
      <c r="E159" s="56" t="s">
        <v>118</v>
      </c>
      <c r="F159" s="149">
        <v>695.40326654318903</v>
      </c>
      <c r="G159" s="149">
        <v>547.64907223923615</v>
      </c>
      <c r="H159" s="149">
        <v>624.02088772845957</v>
      </c>
      <c r="I159" s="149">
        <v>493.34904866139084</v>
      </c>
      <c r="J159" s="149">
        <v>372.90578274184833</v>
      </c>
      <c r="K159" s="149">
        <v>435.16100957354217</v>
      </c>
      <c r="L159" s="149">
        <v>202.05421788179828</v>
      </c>
      <c r="M159" s="149">
        <v>174.74328949738785</v>
      </c>
      <c r="N159" s="149">
        <v>188.85987815491734</v>
      </c>
      <c r="O159" s="149">
        <v>84.189257450749281</v>
      </c>
      <c r="P159" s="149">
        <v>79.264997297784177</v>
      </c>
      <c r="Q159" s="149">
        <v>81.810269799825946</v>
      </c>
      <c r="R159" s="149">
        <v>117.864960431049</v>
      </c>
      <c r="S159" s="149">
        <v>95.478292199603686</v>
      </c>
      <c r="T159" s="149">
        <v>107.04960835509139</v>
      </c>
    </row>
    <row r="160" spans="1:20" s="36" customFormat="1" ht="12.75">
      <c r="A160" s="138">
        <v>8</v>
      </c>
      <c r="B160" s="138">
        <v>2</v>
      </c>
      <c r="C160" s="139">
        <v>4</v>
      </c>
      <c r="D160" s="128">
        <v>766008</v>
      </c>
      <c r="E160" s="56" t="s">
        <v>125</v>
      </c>
      <c r="F160" s="149">
        <v>451.14122681883021</v>
      </c>
      <c r="G160" s="149">
        <v>383.58778625954199</v>
      </c>
      <c r="H160" s="149">
        <v>418.51032448377583</v>
      </c>
      <c r="I160" s="149">
        <v>301.35520684736088</v>
      </c>
      <c r="J160" s="149">
        <v>250</v>
      </c>
      <c r="K160" s="149">
        <v>276.54867256637169</v>
      </c>
      <c r="L160" s="149">
        <v>149.78601997146933</v>
      </c>
      <c r="M160" s="149">
        <v>133.58778625954199</v>
      </c>
      <c r="N160" s="149">
        <v>141.96165191740414</v>
      </c>
      <c r="O160" s="149">
        <v>71.32667617689016</v>
      </c>
      <c r="P160" s="149">
        <v>53.435114503816791</v>
      </c>
      <c r="Q160" s="149">
        <v>62.684365781710916</v>
      </c>
      <c r="R160" s="149">
        <v>78.459343794579169</v>
      </c>
      <c r="S160" s="149">
        <v>80.152671755725194</v>
      </c>
      <c r="T160" s="149">
        <v>79.277286135693217</v>
      </c>
    </row>
    <row r="161" spans="1:20" s="36" customFormat="1" ht="12.75">
      <c r="A161" s="138">
        <v>8</v>
      </c>
      <c r="B161" s="138">
        <v>2</v>
      </c>
      <c r="C161" s="139">
        <v>4</v>
      </c>
      <c r="D161" s="128">
        <v>766020</v>
      </c>
      <c r="E161" s="56" t="s">
        <v>126</v>
      </c>
      <c r="F161" s="149">
        <v>711.68768186226953</v>
      </c>
      <c r="G161" s="149">
        <v>631.88925916431685</v>
      </c>
      <c r="H161" s="149">
        <v>672.89719626168221</v>
      </c>
      <c r="I161" s="149">
        <v>467.99224054316198</v>
      </c>
      <c r="J161" s="149">
        <v>456.29325813893877</v>
      </c>
      <c r="K161" s="149">
        <v>462.30529595015577</v>
      </c>
      <c r="L161" s="149">
        <v>243.69544131910766</v>
      </c>
      <c r="M161" s="149">
        <v>175.59600102537809</v>
      </c>
      <c r="N161" s="149">
        <v>210.59190031152647</v>
      </c>
      <c r="O161" s="149">
        <v>80.019398642095055</v>
      </c>
      <c r="P161" s="149">
        <v>70.494744937195591</v>
      </c>
      <c r="Q161" s="149">
        <v>75.389408099688467</v>
      </c>
      <c r="R161" s="149">
        <v>163.67604267701262</v>
      </c>
      <c r="S161" s="149">
        <v>105.10125608818251</v>
      </c>
      <c r="T161" s="149">
        <v>135.20249221183801</v>
      </c>
    </row>
    <row r="162" spans="1:20" s="36" customFormat="1" ht="12.75">
      <c r="A162" s="138">
        <v>8</v>
      </c>
      <c r="B162" s="138">
        <v>2</v>
      </c>
      <c r="C162" s="139">
        <v>4</v>
      </c>
      <c r="D162" s="128">
        <v>562012</v>
      </c>
      <c r="E162" s="56" t="s">
        <v>106</v>
      </c>
      <c r="F162" s="149">
        <v>322.80219780219784</v>
      </c>
      <c r="G162" s="149">
        <v>309.66988022202747</v>
      </c>
      <c r="H162" s="149">
        <v>316.43777431686254</v>
      </c>
      <c r="I162" s="149">
        <v>170.32967032967031</v>
      </c>
      <c r="J162" s="149">
        <v>170.90271691498685</v>
      </c>
      <c r="K162" s="149">
        <v>170.60739062721223</v>
      </c>
      <c r="L162" s="149">
        <v>152.47252747252747</v>
      </c>
      <c r="M162" s="149">
        <v>138.76716330704059</v>
      </c>
      <c r="N162" s="149">
        <v>145.83038368965029</v>
      </c>
      <c r="O162" s="149">
        <v>68.681318681318686</v>
      </c>
      <c r="P162" s="149">
        <v>78.878177037686228</v>
      </c>
      <c r="Q162" s="149">
        <v>73.623106328755483</v>
      </c>
      <c r="R162" s="149">
        <v>83.791208791208788</v>
      </c>
      <c r="S162" s="149">
        <v>59.888986269354369</v>
      </c>
      <c r="T162" s="149">
        <v>72.207277360894807</v>
      </c>
    </row>
    <row r="163" spans="1:20" s="36" customFormat="1" ht="12.75">
      <c r="A163" s="138">
        <v>8</v>
      </c>
      <c r="B163" s="138">
        <v>2</v>
      </c>
      <c r="C163" s="139">
        <v>4</v>
      </c>
      <c r="D163" s="128">
        <v>758012</v>
      </c>
      <c r="E163" s="56" t="s">
        <v>123</v>
      </c>
      <c r="F163" s="149">
        <v>571.58712541620423</v>
      </c>
      <c r="G163" s="149">
        <v>560.52824651504034</v>
      </c>
      <c r="H163" s="149">
        <v>566.21265064536829</v>
      </c>
      <c r="I163" s="149">
        <v>382.90788013318536</v>
      </c>
      <c r="J163" s="149">
        <v>382.97872340425533</v>
      </c>
      <c r="K163" s="149">
        <v>382.94230906368114</v>
      </c>
      <c r="L163" s="149">
        <v>188.67924528301887</v>
      </c>
      <c r="M163" s="149">
        <v>177.54952311078503</v>
      </c>
      <c r="N163" s="149">
        <v>183.27034158168723</v>
      </c>
      <c r="O163" s="149">
        <v>55.493895671476139</v>
      </c>
      <c r="P163" s="149">
        <v>68.965517241379303</v>
      </c>
      <c r="Q163" s="149">
        <v>62.040932753333813</v>
      </c>
      <c r="R163" s="149">
        <v>133.18534961154273</v>
      </c>
      <c r="S163" s="149">
        <v>108.58400586940571</v>
      </c>
      <c r="T163" s="149">
        <v>121.22940882835341</v>
      </c>
    </row>
    <row r="164" spans="1:20" s="36" customFormat="1" ht="12.75">
      <c r="A164" s="138">
        <v>8</v>
      </c>
      <c r="B164" s="138">
        <v>2</v>
      </c>
      <c r="C164" s="139">
        <v>4</v>
      </c>
      <c r="D164" s="128">
        <v>962024</v>
      </c>
      <c r="E164" s="56" t="s">
        <v>151</v>
      </c>
      <c r="F164" s="149">
        <v>240.11000634651998</v>
      </c>
      <c r="G164" s="149">
        <v>225.48684660061497</v>
      </c>
      <c r="H164" s="149">
        <v>233.0682752947628</v>
      </c>
      <c r="I164" s="149">
        <v>141.7389464776814</v>
      </c>
      <c r="J164" s="149">
        <v>103.63284363967657</v>
      </c>
      <c r="K164" s="149">
        <v>123.38908692075678</v>
      </c>
      <c r="L164" s="149">
        <v>98.371059868838586</v>
      </c>
      <c r="M164" s="149">
        <v>121.85400296093839</v>
      </c>
      <c r="N164" s="149">
        <v>109.67918837400603</v>
      </c>
      <c r="O164" s="149">
        <v>63.465199915379735</v>
      </c>
      <c r="P164" s="149">
        <v>80.856394488099312</v>
      </c>
      <c r="Q164" s="149">
        <v>71.839868384973954</v>
      </c>
      <c r="R164" s="149">
        <v>34.905859953458851</v>
      </c>
      <c r="S164" s="149">
        <v>40.99760847283909</v>
      </c>
      <c r="T164" s="149">
        <v>37.839319989032077</v>
      </c>
    </row>
    <row r="165" spans="1:20" s="36" customFormat="1" ht="12.75">
      <c r="A165" s="138">
        <v>8</v>
      </c>
      <c r="B165" s="138">
        <v>2</v>
      </c>
      <c r="C165" s="139">
        <v>4</v>
      </c>
      <c r="D165" s="128">
        <v>362032</v>
      </c>
      <c r="E165" s="56" t="s">
        <v>68</v>
      </c>
      <c r="F165" s="149">
        <v>663.02864938608457</v>
      </c>
      <c r="G165" s="149">
        <v>548.20693709582599</v>
      </c>
      <c r="H165" s="149">
        <v>607.75435120984855</v>
      </c>
      <c r="I165" s="149">
        <v>487.03956343792635</v>
      </c>
      <c r="J165" s="149">
        <v>383.59788359788359</v>
      </c>
      <c r="K165" s="149">
        <v>437.24352624876184</v>
      </c>
      <c r="L165" s="149">
        <v>175.98908594815825</v>
      </c>
      <c r="M165" s="149">
        <v>164.6090534979424</v>
      </c>
      <c r="N165" s="149">
        <v>170.51082496108674</v>
      </c>
      <c r="O165" s="149">
        <v>61.391541609822646</v>
      </c>
      <c r="P165" s="149">
        <v>76.425631981187536</v>
      </c>
      <c r="Q165" s="149">
        <v>68.628838262346108</v>
      </c>
      <c r="R165" s="149">
        <v>114.5975443383356</v>
      </c>
      <c r="S165" s="149">
        <v>88.183421516754848</v>
      </c>
      <c r="T165" s="149">
        <v>101.88198669874063</v>
      </c>
    </row>
    <row r="166" spans="1:20" s="36" customFormat="1" ht="12.75">
      <c r="A166" s="138">
        <v>8</v>
      </c>
      <c r="B166" s="138">
        <v>2</v>
      </c>
      <c r="C166" s="139">
        <v>4</v>
      </c>
      <c r="D166" s="128">
        <v>962032</v>
      </c>
      <c r="E166" s="56" t="s">
        <v>152</v>
      </c>
      <c r="F166" s="149">
        <v>551.05348460291737</v>
      </c>
      <c r="G166" s="149">
        <v>417.08470689408057</v>
      </c>
      <c r="H166" s="149">
        <v>486.05799318545297</v>
      </c>
      <c r="I166" s="149">
        <v>330.90221501890875</v>
      </c>
      <c r="J166" s="149">
        <v>273.75662892360617</v>
      </c>
      <c r="K166" s="149">
        <v>303.17780404700648</v>
      </c>
      <c r="L166" s="149">
        <v>220.15126958400865</v>
      </c>
      <c r="M166" s="149">
        <v>143.32807797047442</v>
      </c>
      <c r="N166" s="149">
        <v>182.88018913844655</v>
      </c>
      <c r="O166" s="149">
        <v>74.284170718530532</v>
      </c>
      <c r="P166" s="149">
        <v>61.631073527303997</v>
      </c>
      <c r="Q166" s="149">
        <v>68.145469716987691</v>
      </c>
      <c r="R166" s="149">
        <v>145.86709886547811</v>
      </c>
      <c r="S166" s="149">
        <v>81.697004443170414</v>
      </c>
      <c r="T166" s="149">
        <v>114.73471942145886</v>
      </c>
    </row>
    <row r="167" spans="1:20" s="36" customFormat="1" ht="12.75">
      <c r="A167" s="138">
        <v>8</v>
      </c>
      <c r="B167" s="138">
        <v>2</v>
      </c>
      <c r="C167" s="139">
        <v>4</v>
      </c>
      <c r="D167" s="128">
        <v>170024</v>
      </c>
      <c r="E167" s="56" t="s">
        <v>50</v>
      </c>
      <c r="F167" s="149">
        <v>686.73377853084821</v>
      </c>
      <c r="G167" s="149">
        <v>458.21232655695383</v>
      </c>
      <c r="H167" s="149">
        <v>576.82359027418522</v>
      </c>
      <c r="I167" s="149">
        <v>433.56922156882291</v>
      </c>
      <c r="J167" s="149">
        <v>310.85296332150159</v>
      </c>
      <c r="K167" s="149">
        <v>374.54733574754272</v>
      </c>
      <c r="L167" s="149">
        <v>253.1645569620253</v>
      </c>
      <c r="M167" s="149">
        <v>147.35936323545229</v>
      </c>
      <c r="N167" s="149">
        <v>202.27625452664253</v>
      </c>
      <c r="O167" s="149">
        <v>83.723711751220975</v>
      </c>
      <c r="P167" s="149">
        <v>57.007636872109281</v>
      </c>
      <c r="Q167" s="149">
        <v>70.87428867046043</v>
      </c>
      <c r="R167" s="149">
        <v>169.44084521080433</v>
      </c>
      <c r="S167" s="149">
        <v>90.351726363343005</v>
      </c>
      <c r="T167" s="149">
        <v>131.4019658561821</v>
      </c>
    </row>
    <row r="168" spans="1:20" s="36" customFormat="1" ht="12.75">
      <c r="A168" s="138">
        <v>8</v>
      </c>
      <c r="B168" s="138">
        <v>2</v>
      </c>
      <c r="C168" s="139">
        <v>4</v>
      </c>
      <c r="D168" s="128">
        <v>162024</v>
      </c>
      <c r="E168" s="56" t="s">
        <v>44</v>
      </c>
      <c r="F168" s="149">
        <v>424.74936228273123</v>
      </c>
      <c r="G168" s="149">
        <v>382.5798635465153</v>
      </c>
      <c r="H168" s="149">
        <v>404.42532267977873</v>
      </c>
      <c r="I168" s="149">
        <v>265.76496410986533</v>
      </c>
      <c r="J168" s="149">
        <v>257.60377478798699</v>
      </c>
      <c r="K168" s="149">
        <v>261.83159188690843</v>
      </c>
      <c r="L168" s="149">
        <v>158.98439817286587</v>
      </c>
      <c r="M168" s="149">
        <v>124.97608875852835</v>
      </c>
      <c r="N168" s="149">
        <v>142.5937307928703</v>
      </c>
      <c r="O168" s="149">
        <v>50.424156136916416</v>
      </c>
      <c r="P168" s="149">
        <v>51.648281578779567</v>
      </c>
      <c r="Q168" s="149">
        <v>51.014136447449296</v>
      </c>
      <c r="R168" s="149">
        <v>108.56024203594946</v>
      </c>
      <c r="S168" s="149">
        <v>73.327807179748774</v>
      </c>
      <c r="T168" s="149">
        <v>91.579594345421029</v>
      </c>
    </row>
    <row r="169" spans="1:20" s="36" customFormat="1" ht="12.75">
      <c r="A169" s="138">
        <v>8</v>
      </c>
      <c r="B169" s="138">
        <v>2</v>
      </c>
      <c r="C169" s="139">
        <v>4</v>
      </c>
      <c r="D169" s="128">
        <v>774032</v>
      </c>
      <c r="E169" s="56" t="s">
        <v>132</v>
      </c>
      <c r="F169" s="331">
        <v>591.99398609283969</v>
      </c>
      <c r="G169" s="331">
        <v>496.64251047137822</v>
      </c>
      <c r="H169" s="331">
        <v>545.73603406012126</v>
      </c>
      <c r="I169" s="331">
        <v>336.4029317797407</v>
      </c>
      <c r="J169" s="331">
        <v>297.18768698889704</v>
      </c>
      <c r="K169" s="331">
        <v>317.37840278673718</v>
      </c>
      <c r="L169" s="331">
        <v>255.59105431309902</v>
      </c>
      <c r="M169" s="331">
        <v>199.45482348248123</v>
      </c>
      <c r="N169" s="331">
        <v>228.3576312733841</v>
      </c>
      <c r="O169" s="331">
        <v>101.48468333020109</v>
      </c>
      <c r="P169" s="331">
        <v>81.7764776278173</v>
      </c>
      <c r="Q169" s="331">
        <v>91.923622758353758</v>
      </c>
      <c r="R169" s="331">
        <v>154.10637098289794</v>
      </c>
      <c r="S169" s="331">
        <v>117.67834585466392</v>
      </c>
      <c r="T169" s="331">
        <v>136.43400851503031</v>
      </c>
    </row>
    <row r="170" spans="1:20" s="36" customFormat="1" ht="12.75">
      <c r="A170" s="138">
        <v>8</v>
      </c>
      <c r="B170" s="138">
        <v>2</v>
      </c>
      <c r="C170" s="139">
        <v>4</v>
      </c>
      <c r="D170" s="128">
        <v>970040</v>
      </c>
      <c r="E170" s="56" t="s">
        <v>156</v>
      </c>
      <c r="F170" s="149">
        <v>635.88935918889661</v>
      </c>
      <c r="G170" s="149">
        <v>482.83589691351733</v>
      </c>
      <c r="H170" s="149">
        <v>560.67280736884254</v>
      </c>
      <c r="I170" s="149">
        <v>394.723890146668</v>
      </c>
      <c r="J170" s="149">
        <v>304.57369868595293</v>
      </c>
      <c r="K170" s="149">
        <v>350.42050460552662</v>
      </c>
      <c r="L170" s="149">
        <v>241.16546904222855</v>
      </c>
      <c r="M170" s="149">
        <v>178.26219822756443</v>
      </c>
      <c r="N170" s="149">
        <v>210.25230276331598</v>
      </c>
      <c r="O170" s="149">
        <v>93.513141057190666</v>
      </c>
      <c r="P170" s="149">
        <v>81.491290618315176</v>
      </c>
      <c r="Q170" s="149">
        <v>87.605126151381654</v>
      </c>
      <c r="R170" s="149">
        <v>147.65232798503791</v>
      </c>
      <c r="S170" s="149">
        <v>96.770907609249264</v>
      </c>
      <c r="T170" s="149">
        <v>122.64717661193433</v>
      </c>
    </row>
    <row r="171" spans="1:20" s="36" customFormat="1" ht="12.75">
      <c r="A171" s="138">
        <v>8</v>
      </c>
      <c r="B171" s="138">
        <v>2</v>
      </c>
      <c r="C171" s="139">
        <v>4</v>
      </c>
      <c r="D171" s="128">
        <v>382068</v>
      </c>
      <c r="E171" s="56" t="s">
        <v>94</v>
      </c>
      <c r="F171" s="149">
        <v>671.77080760681656</v>
      </c>
      <c r="G171" s="149">
        <v>470.58823529411762</v>
      </c>
      <c r="H171" s="149">
        <v>574.60256655813066</v>
      </c>
      <c r="I171" s="149">
        <v>447.0239565324772</v>
      </c>
      <c r="J171" s="149">
        <v>293.45670852610709</v>
      </c>
      <c r="K171" s="149">
        <v>372.85322096660917</v>
      </c>
      <c r="L171" s="149">
        <v>224.74685107433933</v>
      </c>
      <c r="M171" s="149">
        <v>177.13152676801059</v>
      </c>
      <c r="N171" s="149">
        <v>201.74934559152143</v>
      </c>
      <c r="O171" s="149">
        <v>69.15287725364287</v>
      </c>
      <c r="P171" s="149">
        <v>63.450099140779905</v>
      </c>
      <c r="Q171" s="149">
        <v>66.398518802272875</v>
      </c>
      <c r="R171" s="149">
        <v>155.59397382069648</v>
      </c>
      <c r="S171" s="149">
        <v>113.68142762723066</v>
      </c>
      <c r="T171" s="149">
        <v>135.35082678924854</v>
      </c>
    </row>
    <row r="172" spans="1:20" s="36" customFormat="1" ht="12.75">
      <c r="A172" s="138">
        <v>8</v>
      </c>
      <c r="B172" s="138">
        <v>2</v>
      </c>
      <c r="C172" s="139">
        <v>4</v>
      </c>
      <c r="D172" s="128">
        <v>978036</v>
      </c>
      <c r="E172" s="56" t="s">
        <v>165</v>
      </c>
      <c r="F172" s="149">
        <v>686.99614440939365</v>
      </c>
      <c r="G172" s="149">
        <v>515.61633709111072</v>
      </c>
      <c r="H172" s="149">
        <v>603.58010254565079</v>
      </c>
      <c r="I172" s="149">
        <v>364.52856642131093</v>
      </c>
      <c r="J172" s="149">
        <v>275.36499722786914</v>
      </c>
      <c r="K172" s="149">
        <v>321.12980120536116</v>
      </c>
      <c r="L172" s="149">
        <v>322.46757798808272</v>
      </c>
      <c r="M172" s="149">
        <v>240.25133986324155</v>
      </c>
      <c r="N172" s="149">
        <v>282.45030134028968</v>
      </c>
      <c r="O172" s="149">
        <v>138.45075359270942</v>
      </c>
      <c r="P172" s="149">
        <v>134.91036776935871</v>
      </c>
      <c r="Q172" s="149">
        <v>136.72753440676442</v>
      </c>
      <c r="R172" s="149">
        <v>184.01682439537331</v>
      </c>
      <c r="S172" s="149">
        <v>105.34097209388284</v>
      </c>
      <c r="T172" s="149">
        <v>145.72276693352524</v>
      </c>
    </row>
    <row r="173" spans="1:20" s="36" customFormat="1" ht="12.75">
      <c r="A173" s="138">
        <v>8</v>
      </c>
      <c r="B173" s="138">
        <v>2</v>
      </c>
      <c r="C173" s="139">
        <v>4</v>
      </c>
      <c r="D173" s="128">
        <v>166032</v>
      </c>
      <c r="E173" s="56" t="s">
        <v>46</v>
      </c>
      <c r="F173" s="149">
        <v>469.0528492053237</v>
      </c>
      <c r="G173" s="149">
        <v>333.73704750370069</v>
      </c>
      <c r="H173" s="149">
        <v>402.7686222808174</v>
      </c>
      <c r="I173" s="149">
        <v>192.53133479777748</v>
      </c>
      <c r="J173" s="149">
        <v>141.29995962858297</v>
      </c>
      <c r="K173" s="149">
        <v>167.43572841133818</v>
      </c>
      <c r="L173" s="149">
        <v>276.52151440754619</v>
      </c>
      <c r="M173" s="149">
        <v>192.43708787511775</v>
      </c>
      <c r="N173" s="149">
        <v>235.33289386947925</v>
      </c>
      <c r="O173" s="149">
        <v>103.37252875048455</v>
      </c>
      <c r="P173" s="149">
        <v>99.582828690620389</v>
      </c>
      <c r="Q173" s="149">
        <v>101.5161502966381</v>
      </c>
      <c r="R173" s="149">
        <v>173.14898565706164</v>
      </c>
      <c r="S173" s="149">
        <v>92.85425918449738</v>
      </c>
      <c r="T173" s="149">
        <v>133.81674357284115</v>
      </c>
    </row>
    <row r="174" spans="1:20" s="36" customFormat="1" ht="12.75">
      <c r="A174" s="138">
        <v>8</v>
      </c>
      <c r="B174" s="138">
        <v>2</v>
      </c>
      <c r="C174" s="139">
        <v>4</v>
      </c>
      <c r="D174" s="128">
        <v>170048</v>
      </c>
      <c r="E174" s="56" t="s">
        <v>53</v>
      </c>
      <c r="F174" s="149">
        <v>641.67621541987228</v>
      </c>
      <c r="G174" s="149">
        <v>470.73342736248242</v>
      </c>
      <c r="H174" s="149">
        <v>559.37526525761814</v>
      </c>
      <c r="I174" s="149">
        <v>358.48747749222463</v>
      </c>
      <c r="J174" s="149">
        <v>250.35260930888575</v>
      </c>
      <c r="K174" s="149">
        <v>306.42560054324758</v>
      </c>
      <c r="L174" s="149">
        <v>283.18873792764771</v>
      </c>
      <c r="M174" s="149">
        <v>220.38081805359661</v>
      </c>
      <c r="N174" s="149">
        <v>252.94966471437058</v>
      </c>
      <c r="O174" s="149">
        <v>111.31118022589622</v>
      </c>
      <c r="P174" s="149">
        <v>112.83497884344146</v>
      </c>
      <c r="Q174" s="149">
        <v>112.04481792717087</v>
      </c>
      <c r="R174" s="149">
        <v>171.87755770175153</v>
      </c>
      <c r="S174" s="149">
        <v>107.54583921015515</v>
      </c>
      <c r="T174" s="149">
        <v>140.90484678719972</v>
      </c>
    </row>
    <row r="175" spans="1:20" s="36" customFormat="1" ht="12.75">
      <c r="A175" s="138">
        <v>8</v>
      </c>
      <c r="B175" s="138">
        <v>2</v>
      </c>
      <c r="C175" s="139">
        <v>4</v>
      </c>
      <c r="D175" s="128">
        <v>954036</v>
      </c>
      <c r="E175" s="56" t="s">
        <v>145</v>
      </c>
      <c r="F175" s="149">
        <v>700.53887605850662</v>
      </c>
      <c r="G175" s="149">
        <v>587.14318867486656</v>
      </c>
      <c r="H175" s="149">
        <v>645.36163965896901</v>
      </c>
      <c r="I175" s="149">
        <v>466.2927526668866</v>
      </c>
      <c r="J175" s="149">
        <v>375.95729867718734</v>
      </c>
      <c r="K175" s="149">
        <v>422.33640110665687</v>
      </c>
      <c r="L175" s="149">
        <v>234.2461233916199</v>
      </c>
      <c r="M175" s="149">
        <v>211.18588999767928</v>
      </c>
      <c r="N175" s="149">
        <v>223.02523855231215</v>
      </c>
      <c r="O175" s="149">
        <v>109.97470581766193</v>
      </c>
      <c r="P175" s="149">
        <v>127.63982362497099</v>
      </c>
      <c r="Q175" s="149">
        <v>118.57037998983684</v>
      </c>
      <c r="R175" s="149">
        <v>124.271417573958</v>
      </c>
      <c r="S175" s="149">
        <v>83.546066372708282</v>
      </c>
      <c r="T175" s="149">
        <v>104.45485856247531</v>
      </c>
    </row>
    <row r="176" spans="1:20" s="36" customFormat="1" ht="12.75">
      <c r="A176" s="141"/>
      <c r="B176" s="141"/>
      <c r="C176" s="141"/>
      <c r="D176" s="132"/>
      <c r="E176" s="135" t="s">
        <v>215</v>
      </c>
      <c r="F176" s="276">
        <v>562.98405159618972</v>
      </c>
      <c r="G176" s="276">
        <v>456.18617735071871</v>
      </c>
      <c r="H176" s="276">
        <v>511.23343498656021</v>
      </c>
      <c r="I176" s="276">
        <v>348.58461289365033</v>
      </c>
      <c r="J176" s="276">
        <v>286.75789911805441</v>
      </c>
      <c r="K176" s="276">
        <v>318.62549073471985</v>
      </c>
      <c r="L176" s="276">
        <v>214.39943870253936</v>
      </c>
      <c r="M176" s="276">
        <v>169.42827823266427</v>
      </c>
      <c r="N176" s="276">
        <v>192.60794425184034</v>
      </c>
      <c r="O176" s="276">
        <v>81.96831907601802</v>
      </c>
      <c r="P176" s="276">
        <v>78.937359617082052</v>
      </c>
      <c r="Q176" s="276">
        <v>80.499619235062369</v>
      </c>
      <c r="R176" s="276">
        <v>132.43111962652131</v>
      </c>
      <c r="S176" s="276">
        <v>90.490918615582231</v>
      </c>
      <c r="T176" s="276">
        <v>112.10832501677801</v>
      </c>
    </row>
    <row r="177" spans="1:20" s="36" customFormat="1" ht="12.75">
      <c r="A177" s="138">
        <v>9</v>
      </c>
      <c r="B177" s="138">
        <v>3</v>
      </c>
      <c r="C177" s="139">
        <v>4</v>
      </c>
      <c r="D177" s="128">
        <v>958004</v>
      </c>
      <c r="E177" s="56" t="s">
        <v>146</v>
      </c>
      <c r="F177" s="149">
        <v>431.91603875134552</v>
      </c>
      <c r="G177" s="149">
        <v>410.16179392563157</v>
      </c>
      <c r="H177" s="149">
        <v>421.32891283326421</v>
      </c>
      <c r="I177" s="149">
        <v>247.57804090419805</v>
      </c>
      <c r="J177" s="149">
        <v>239.85239852398524</v>
      </c>
      <c r="K177" s="149">
        <v>243.81820693465949</v>
      </c>
      <c r="L177" s="149">
        <v>184.33799784714748</v>
      </c>
      <c r="M177" s="149">
        <v>170.30939540164633</v>
      </c>
      <c r="N177" s="149">
        <v>177.51070589860478</v>
      </c>
      <c r="O177" s="149">
        <v>65.931108719052745</v>
      </c>
      <c r="P177" s="149">
        <v>69.543003122338916</v>
      </c>
      <c r="Q177" s="149">
        <v>67.688907307639184</v>
      </c>
      <c r="R177" s="149">
        <v>118.40688912809472</v>
      </c>
      <c r="S177" s="149">
        <v>100.7663922793074</v>
      </c>
      <c r="T177" s="149">
        <v>109.82179859096561</v>
      </c>
    </row>
    <row r="178" spans="1:20" s="36" customFormat="1" ht="12.75">
      <c r="A178" s="138">
        <v>9</v>
      </c>
      <c r="B178" s="138">
        <v>3</v>
      </c>
      <c r="C178" s="139">
        <v>4</v>
      </c>
      <c r="D178" s="128">
        <v>378004</v>
      </c>
      <c r="E178" s="56" t="s">
        <v>79</v>
      </c>
      <c r="F178" s="149">
        <v>267.35173735086647</v>
      </c>
      <c r="G178" s="149">
        <v>205.90188822468926</v>
      </c>
      <c r="H178" s="149">
        <v>237.94387430751067</v>
      </c>
      <c r="I178" s="149">
        <v>144.56152573369329</v>
      </c>
      <c r="J178" s="149">
        <v>106.27194230951703</v>
      </c>
      <c r="K178" s="149">
        <v>126.2373989646717</v>
      </c>
      <c r="L178" s="149">
        <v>122.79021161717321</v>
      </c>
      <c r="M178" s="149">
        <v>99.629945915172215</v>
      </c>
      <c r="N178" s="149">
        <v>111.70647534283897</v>
      </c>
      <c r="O178" s="149">
        <v>44.413480797700949</v>
      </c>
      <c r="P178" s="149">
        <v>41.749691621595979</v>
      </c>
      <c r="Q178" s="149">
        <v>43.138679502315867</v>
      </c>
      <c r="R178" s="149">
        <v>78.376730819472272</v>
      </c>
      <c r="S178" s="149">
        <v>57.880254293576236</v>
      </c>
      <c r="T178" s="149">
        <v>68.567795840523118</v>
      </c>
    </row>
    <row r="179" spans="1:20" s="36" customFormat="1" ht="12.75">
      <c r="A179" s="138">
        <v>9</v>
      </c>
      <c r="B179" s="138">
        <v>3</v>
      </c>
      <c r="C179" s="139">
        <v>4</v>
      </c>
      <c r="D179" s="128">
        <v>554008</v>
      </c>
      <c r="E179" s="56" t="s">
        <v>99</v>
      </c>
      <c r="F179" s="149">
        <v>526.31578947368416</v>
      </c>
      <c r="G179" s="149">
        <v>409.96441281138789</v>
      </c>
      <c r="H179" s="149">
        <v>470.06194081211288</v>
      </c>
      <c r="I179" s="149">
        <v>330.44636908727512</v>
      </c>
      <c r="J179" s="149">
        <v>257.65124555160145</v>
      </c>
      <c r="K179" s="149">
        <v>295.25120440467998</v>
      </c>
      <c r="L179" s="149">
        <v>195.86942038640905</v>
      </c>
      <c r="M179" s="149">
        <v>152.31316725978647</v>
      </c>
      <c r="N179" s="149">
        <v>174.81073640743287</v>
      </c>
      <c r="O179" s="149">
        <v>99.933377748167885</v>
      </c>
      <c r="P179" s="149">
        <v>101.06761565836298</v>
      </c>
      <c r="Q179" s="149">
        <v>100.48176187198899</v>
      </c>
      <c r="R179" s="149">
        <v>95.936042638241176</v>
      </c>
      <c r="S179" s="149">
        <v>51.245551601423486</v>
      </c>
      <c r="T179" s="149">
        <v>74.328974535443919</v>
      </c>
    </row>
    <row r="180" spans="1:20" s="36" customFormat="1" ht="12.75">
      <c r="A180" s="138">
        <v>9</v>
      </c>
      <c r="B180" s="138">
        <v>3</v>
      </c>
      <c r="C180" s="139">
        <v>4</v>
      </c>
      <c r="D180" s="128">
        <v>170008</v>
      </c>
      <c r="E180" s="56" t="s">
        <v>48</v>
      </c>
      <c r="F180" s="149">
        <v>809.85348575108685</v>
      </c>
      <c r="G180" s="149">
        <v>526.58750645327825</v>
      </c>
      <c r="H180" s="149">
        <v>672.93295624688074</v>
      </c>
      <c r="I180" s="149">
        <v>474.96377394944449</v>
      </c>
      <c r="J180" s="149">
        <v>301.15298571674413</v>
      </c>
      <c r="K180" s="149">
        <v>390.94992513724833</v>
      </c>
      <c r="L180" s="149">
        <v>334.88971180164225</v>
      </c>
      <c r="M180" s="149">
        <v>225.43452073653415</v>
      </c>
      <c r="N180" s="149">
        <v>281.98303110963235</v>
      </c>
      <c r="O180" s="149">
        <v>123.97359523426179</v>
      </c>
      <c r="P180" s="149">
        <v>103.25245224574084</v>
      </c>
      <c r="Q180" s="149">
        <v>113.95774413575113</v>
      </c>
      <c r="R180" s="149">
        <v>210.91611656738044</v>
      </c>
      <c r="S180" s="149">
        <v>122.18206849079331</v>
      </c>
      <c r="T180" s="149">
        <v>168.02528697388121</v>
      </c>
    </row>
    <row r="181" spans="1:20" s="36" customFormat="1" ht="12.75">
      <c r="A181" s="138">
        <v>9</v>
      </c>
      <c r="B181" s="138">
        <v>3</v>
      </c>
      <c r="C181" s="139">
        <v>4</v>
      </c>
      <c r="D181" s="128">
        <v>162004</v>
      </c>
      <c r="E181" s="56" t="s">
        <v>40</v>
      </c>
      <c r="F181" s="149">
        <v>421.64005580530147</v>
      </c>
      <c r="G181" s="149">
        <v>395.79158316633266</v>
      </c>
      <c r="H181" s="149">
        <v>409.19688077819762</v>
      </c>
      <c r="I181" s="149">
        <v>313.12974732599599</v>
      </c>
      <c r="J181" s="149">
        <v>305.61122244488979</v>
      </c>
      <c r="K181" s="149">
        <v>309.51041080472709</v>
      </c>
      <c r="L181" s="149">
        <v>108.51030847930554</v>
      </c>
      <c r="M181" s="149">
        <v>90.180360721442895</v>
      </c>
      <c r="N181" s="149">
        <v>99.686469973470537</v>
      </c>
      <c r="O181" s="149">
        <v>72.856921407533719</v>
      </c>
      <c r="P181" s="149">
        <v>60.120240480961925</v>
      </c>
      <c r="Q181" s="149">
        <v>66.725621030629469</v>
      </c>
      <c r="R181" s="149">
        <v>35.653387071771817</v>
      </c>
      <c r="S181" s="149">
        <v>30.060120240480963</v>
      </c>
      <c r="T181" s="149">
        <v>32.960848942841061</v>
      </c>
    </row>
    <row r="182" spans="1:20" s="36" customFormat="1" ht="12.75">
      <c r="A182" s="138">
        <v>9</v>
      </c>
      <c r="B182" s="138">
        <v>3</v>
      </c>
      <c r="C182" s="139">
        <v>4</v>
      </c>
      <c r="D182" s="128">
        <v>362024</v>
      </c>
      <c r="E182" s="56" t="s">
        <v>66</v>
      </c>
      <c r="F182" s="149">
        <v>723.41225103344607</v>
      </c>
      <c r="G182" s="149">
        <v>635.79118423725367</v>
      </c>
      <c r="H182" s="149">
        <v>681.30795510004884</v>
      </c>
      <c r="I182" s="149">
        <v>584.36677940623827</v>
      </c>
      <c r="J182" s="149">
        <v>485.47633556774326</v>
      </c>
      <c r="K182" s="149">
        <v>536.84724255734511</v>
      </c>
      <c r="L182" s="149">
        <v>139.0454716272078</v>
      </c>
      <c r="M182" s="149">
        <v>150.31484866951047</v>
      </c>
      <c r="N182" s="149">
        <v>144.46071254270376</v>
      </c>
      <c r="O182" s="149">
        <v>65.764750093949644</v>
      </c>
      <c r="P182" s="149">
        <v>75.157424334755234</v>
      </c>
      <c r="Q182" s="149">
        <v>70.278184480234259</v>
      </c>
      <c r="R182" s="149">
        <v>73.280721533258173</v>
      </c>
      <c r="S182" s="149">
        <v>75.157424334755234</v>
      </c>
      <c r="T182" s="149">
        <v>74.182528062469501</v>
      </c>
    </row>
    <row r="183" spans="1:20" s="36" customFormat="1" ht="12.75">
      <c r="A183" s="138">
        <v>9</v>
      </c>
      <c r="B183" s="138">
        <v>3</v>
      </c>
      <c r="C183" s="139">
        <v>4</v>
      </c>
      <c r="D183" s="128">
        <v>162008</v>
      </c>
      <c r="E183" s="56" t="s">
        <v>41</v>
      </c>
      <c r="F183" s="149">
        <v>404.32464454976304</v>
      </c>
      <c r="G183" s="149">
        <v>369.89385654551302</v>
      </c>
      <c r="H183" s="149">
        <v>387.81804163454126</v>
      </c>
      <c r="I183" s="149">
        <v>213.27014218009481</v>
      </c>
      <c r="J183" s="149">
        <v>238.01865551624317</v>
      </c>
      <c r="K183" s="149">
        <v>225.1349267540478</v>
      </c>
      <c r="L183" s="149">
        <v>191.05450236966823</v>
      </c>
      <c r="M183" s="149">
        <v>131.87520102926985</v>
      </c>
      <c r="N183" s="149">
        <v>162.68311488049343</v>
      </c>
      <c r="O183" s="149">
        <v>82.938388625592424</v>
      </c>
      <c r="P183" s="149">
        <v>56.288195561273717</v>
      </c>
      <c r="Q183" s="149">
        <v>70.161912104857365</v>
      </c>
      <c r="R183" s="149">
        <v>108.11611374407583</v>
      </c>
      <c r="S183" s="149">
        <v>75.587005467996136</v>
      </c>
      <c r="T183" s="149">
        <v>92.521202775636084</v>
      </c>
    </row>
    <row r="184" spans="1:20" s="36" customFormat="1" ht="12.75">
      <c r="A184" s="138">
        <v>9</v>
      </c>
      <c r="B184" s="138">
        <v>3</v>
      </c>
      <c r="C184" s="139">
        <v>4</v>
      </c>
      <c r="D184" s="128">
        <v>754008</v>
      </c>
      <c r="E184" s="56" t="s">
        <v>121</v>
      </c>
      <c r="F184" s="149">
        <v>442.02434336963483</v>
      </c>
      <c r="G184" s="149">
        <v>357.35322992342429</v>
      </c>
      <c r="H184" s="149">
        <v>401.17463174347557</v>
      </c>
      <c r="I184" s="149">
        <v>280.95543149995422</v>
      </c>
      <c r="J184" s="149">
        <v>246.4166503043393</v>
      </c>
      <c r="K184" s="149">
        <v>264.29214228200635</v>
      </c>
      <c r="L184" s="149">
        <v>161.06891186968062</v>
      </c>
      <c r="M184" s="149">
        <v>110.93657961908502</v>
      </c>
      <c r="N184" s="149">
        <v>136.88248946146922</v>
      </c>
      <c r="O184" s="149">
        <v>50.334034959275193</v>
      </c>
      <c r="P184" s="149">
        <v>44.178283919104651</v>
      </c>
      <c r="Q184" s="149">
        <v>47.364183204660634</v>
      </c>
      <c r="R184" s="149">
        <v>110.73487691040542</v>
      </c>
      <c r="S184" s="149">
        <v>66.758295699980366</v>
      </c>
      <c r="T184" s="149">
        <v>89.5183062568086</v>
      </c>
    </row>
    <row r="185" spans="1:20" s="36" customFormat="1" ht="12.75">
      <c r="A185" s="138">
        <v>9</v>
      </c>
      <c r="B185" s="138">
        <v>3</v>
      </c>
      <c r="C185" s="139">
        <v>4</v>
      </c>
      <c r="D185" s="128">
        <v>954016</v>
      </c>
      <c r="E185" s="56" t="s">
        <v>140</v>
      </c>
      <c r="F185" s="149">
        <v>1052.2167487684728</v>
      </c>
      <c r="G185" s="149">
        <v>888.50174216027881</v>
      </c>
      <c r="H185" s="149">
        <v>974.44915692562324</v>
      </c>
      <c r="I185" s="149">
        <v>817.73399014778329</v>
      </c>
      <c r="J185" s="149">
        <v>659.84320557491287</v>
      </c>
      <c r="K185" s="149">
        <v>742.73300920657914</v>
      </c>
      <c r="L185" s="149">
        <v>234.48275862068965</v>
      </c>
      <c r="M185" s="149">
        <v>228.65853658536585</v>
      </c>
      <c r="N185" s="149">
        <v>231.71614771904416</v>
      </c>
      <c r="O185" s="149">
        <v>80.78817733990148</v>
      </c>
      <c r="P185" s="149">
        <v>104.52961672473869</v>
      </c>
      <c r="Q185" s="149">
        <v>92.065790834798804</v>
      </c>
      <c r="R185" s="149">
        <v>153.69458128078819</v>
      </c>
      <c r="S185" s="149">
        <v>124.12891986062718</v>
      </c>
      <c r="T185" s="149">
        <v>139.65035688424535</v>
      </c>
    </row>
    <row r="186" spans="1:20" s="36" customFormat="1" ht="12.75">
      <c r="A186" s="138">
        <v>9</v>
      </c>
      <c r="B186" s="138">
        <v>3</v>
      </c>
      <c r="C186" s="139">
        <v>4</v>
      </c>
      <c r="D186" s="128">
        <v>158016</v>
      </c>
      <c r="E186" s="56" t="s">
        <v>33</v>
      </c>
      <c r="F186" s="149">
        <v>448.2493266641016</v>
      </c>
      <c r="G186" s="149">
        <v>299.19932574799833</v>
      </c>
      <c r="H186" s="149">
        <v>377.11182622687051</v>
      </c>
      <c r="I186" s="149">
        <v>280.87726048480187</v>
      </c>
      <c r="J186" s="149">
        <v>174.88411293721029</v>
      </c>
      <c r="K186" s="149">
        <v>230.28962188254224</v>
      </c>
      <c r="L186" s="149">
        <v>167.37206617929971</v>
      </c>
      <c r="M186" s="149">
        <v>124.31521281078804</v>
      </c>
      <c r="N186" s="149">
        <v>146.82220434432824</v>
      </c>
      <c r="O186" s="149">
        <v>57.714505579068877</v>
      </c>
      <c r="P186" s="149">
        <v>54.78297513695744</v>
      </c>
      <c r="Q186" s="149">
        <v>56.315366049879323</v>
      </c>
      <c r="R186" s="149">
        <v>109.65756060023085</v>
      </c>
      <c r="S186" s="149">
        <v>69.532237673830593</v>
      </c>
      <c r="T186" s="149">
        <v>90.506838294448912</v>
      </c>
    </row>
    <row r="187" spans="1:20" s="36" customFormat="1" ht="12.75">
      <c r="A187" s="138">
        <v>9</v>
      </c>
      <c r="B187" s="138">
        <v>3</v>
      </c>
      <c r="C187" s="139">
        <v>4</v>
      </c>
      <c r="D187" s="128">
        <v>362028</v>
      </c>
      <c r="E187" s="56" t="s">
        <v>67</v>
      </c>
      <c r="F187" s="149">
        <v>431.50465190888673</v>
      </c>
      <c r="G187" s="149">
        <v>304.25281559926037</v>
      </c>
      <c r="H187" s="149">
        <v>369.36715094804237</v>
      </c>
      <c r="I187" s="149">
        <v>312.8007699711261</v>
      </c>
      <c r="J187" s="149">
        <v>206.75743822491177</v>
      </c>
      <c r="K187" s="149">
        <v>261.01945333661661</v>
      </c>
      <c r="L187" s="149">
        <v>118.70388193776067</v>
      </c>
      <c r="M187" s="149">
        <v>97.495377374348621</v>
      </c>
      <c r="N187" s="149">
        <v>108.34769761142576</v>
      </c>
      <c r="O187" s="149">
        <v>40.102662816811041</v>
      </c>
      <c r="P187" s="149">
        <v>36.981005210959822</v>
      </c>
      <c r="Q187" s="149">
        <v>38.578346876795536</v>
      </c>
      <c r="R187" s="149">
        <v>78.601219120949636</v>
      </c>
      <c r="S187" s="149">
        <v>60.514372163388806</v>
      </c>
      <c r="T187" s="149">
        <v>69.769350734630223</v>
      </c>
    </row>
    <row r="188" spans="1:20" s="36" customFormat="1" ht="12.75">
      <c r="A188" s="138">
        <v>9</v>
      </c>
      <c r="B188" s="138">
        <v>3</v>
      </c>
      <c r="C188" s="139">
        <v>4</v>
      </c>
      <c r="D188" s="128">
        <v>974028</v>
      </c>
      <c r="E188" s="56" t="s">
        <v>157</v>
      </c>
      <c r="F188" s="149">
        <v>416.4948453608248</v>
      </c>
      <c r="G188" s="149">
        <v>353.10515719374325</v>
      </c>
      <c r="H188" s="149">
        <v>386.68802796388002</v>
      </c>
      <c r="I188" s="149">
        <v>272.16494845360825</v>
      </c>
      <c r="J188" s="149">
        <v>230.75731763977078</v>
      </c>
      <c r="K188" s="149">
        <v>252.69443635304398</v>
      </c>
      <c r="L188" s="149">
        <v>144.32989690721649</v>
      </c>
      <c r="M188" s="149">
        <v>122.34783955397243</v>
      </c>
      <c r="N188" s="149">
        <v>133.99359161083601</v>
      </c>
      <c r="O188" s="149">
        <v>71.477663230240552</v>
      </c>
      <c r="P188" s="149">
        <v>72.789221000464607</v>
      </c>
      <c r="Q188" s="149">
        <v>72.094378094960675</v>
      </c>
      <c r="R188" s="149">
        <v>72.852233676975942</v>
      </c>
      <c r="S188" s="149">
        <v>49.55861855350782</v>
      </c>
      <c r="T188" s="149">
        <v>61.899213515875324</v>
      </c>
    </row>
    <row r="189" spans="1:20" s="36" customFormat="1" ht="12.75">
      <c r="A189" s="138">
        <v>9</v>
      </c>
      <c r="B189" s="138">
        <v>3</v>
      </c>
      <c r="C189" s="139">
        <v>4</v>
      </c>
      <c r="D189" s="128">
        <v>962040</v>
      </c>
      <c r="E189" s="56" t="s">
        <v>153</v>
      </c>
      <c r="F189" s="149">
        <v>450.73170731707313</v>
      </c>
      <c r="G189" s="149">
        <v>333.60291144359081</v>
      </c>
      <c r="H189" s="149">
        <v>393.2082216264522</v>
      </c>
      <c r="I189" s="149">
        <v>226.34146341463415</v>
      </c>
      <c r="J189" s="149">
        <v>188.03073190456934</v>
      </c>
      <c r="K189" s="149">
        <v>207.52656141396088</v>
      </c>
      <c r="L189" s="149">
        <v>224.39024390243901</v>
      </c>
      <c r="M189" s="149">
        <v>145.57217953902145</v>
      </c>
      <c r="N189" s="149">
        <v>185.68166021249132</v>
      </c>
      <c r="O189" s="149">
        <v>76.097560975609753</v>
      </c>
      <c r="P189" s="149">
        <v>86.938940558026687</v>
      </c>
      <c r="Q189" s="149">
        <v>81.421904478204738</v>
      </c>
      <c r="R189" s="149">
        <v>148.29268292682926</v>
      </c>
      <c r="S189" s="149">
        <v>58.63323898099474</v>
      </c>
      <c r="T189" s="149">
        <v>104.25975573428656</v>
      </c>
    </row>
    <row r="190" spans="1:20" s="36" customFormat="1" ht="12.75">
      <c r="A190" s="138">
        <v>9</v>
      </c>
      <c r="B190" s="138">
        <v>3</v>
      </c>
      <c r="C190" s="139">
        <v>4</v>
      </c>
      <c r="D190" s="128">
        <v>158028</v>
      </c>
      <c r="E190" s="56" t="s">
        <v>37</v>
      </c>
      <c r="F190" s="149">
        <v>404.83454588124857</v>
      </c>
      <c r="G190" s="149">
        <v>267.0049534855624</v>
      </c>
      <c r="H190" s="149">
        <v>336.92481695339006</v>
      </c>
      <c r="I190" s="149">
        <v>237.03356019713684</v>
      </c>
      <c r="J190" s="149">
        <v>142.56373082034554</v>
      </c>
      <c r="K190" s="149">
        <v>190.48752901958451</v>
      </c>
      <c r="L190" s="149">
        <v>167.80098568411174</v>
      </c>
      <c r="M190" s="149">
        <v>124.44122266521687</v>
      </c>
      <c r="N190" s="149">
        <v>146.43728793380558</v>
      </c>
      <c r="O190" s="149">
        <v>49.284205585543297</v>
      </c>
      <c r="P190" s="149">
        <v>60.408360517095566</v>
      </c>
      <c r="Q190" s="149">
        <v>54.765164593130542</v>
      </c>
      <c r="R190" s="149">
        <v>118.51678009856842</v>
      </c>
      <c r="S190" s="149">
        <v>64.032862148121296</v>
      </c>
      <c r="T190" s="149">
        <v>91.672123340675043</v>
      </c>
    </row>
    <row r="191" spans="1:20" s="36" customFormat="1" ht="12.75">
      <c r="A191" s="138">
        <v>9</v>
      </c>
      <c r="B191" s="138">
        <v>3</v>
      </c>
      <c r="C191" s="139">
        <v>4</v>
      </c>
      <c r="D191" s="128">
        <v>566076</v>
      </c>
      <c r="E191" s="56" t="s">
        <v>117</v>
      </c>
      <c r="F191" s="149">
        <v>424.11793136781057</v>
      </c>
      <c r="G191" s="149">
        <v>369.79166666666669</v>
      </c>
      <c r="H191" s="149">
        <v>397.96941589370772</v>
      </c>
      <c r="I191" s="149">
        <v>234.41275978733688</v>
      </c>
      <c r="J191" s="149">
        <v>199.21875</v>
      </c>
      <c r="K191" s="149">
        <v>217.47305088994736</v>
      </c>
      <c r="L191" s="149">
        <v>189.70517158047366</v>
      </c>
      <c r="M191" s="149">
        <v>170.57291666666666</v>
      </c>
      <c r="N191" s="149">
        <v>180.49636500376033</v>
      </c>
      <c r="O191" s="149">
        <v>80.956984050265831</v>
      </c>
      <c r="P191" s="149">
        <v>95.052083333333329</v>
      </c>
      <c r="Q191" s="149">
        <v>87.741288543494619</v>
      </c>
      <c r="R191" s="149">
        <v>108.74818753020783</v>
      </c>
      <c r="S191" s="149">
        <v>75.520833333333329</v>
      </c>
      <c r="T191" s="149">
        <v>92.755076460265727</v>
      </c>
    </row>
    <row r="192" spans="1:20" ht="12.75">
      <c r="A192" s="138">
        <v>9</v>
      </c>
      <c r="B192" s="138">
        <v>3</v>
      </c>
      <c r="C192" s="139">
        <v>4</v>
      </c>
      <c r="D192" s="128">
        <v>382056</v>
      </c>
      <c r="E192" s="56" t="s">
        <v>92</v>
      </c>
      <c r="F192" s="149">
        <v>480.47066514136293</v>
      </c>
      <c r="G192" s="149">
        <v>363.10287914909219</v>
      </c>
      <c r="H192" s="149">
        <v>425.16418942274453</v>
      </c>
      <c r="I192" s="149">
        <v>335.02206242850133</v>
      </c>
      <c r="J192" s="149">
        <v>234.73317439941317</v>
      </c>
      <c r="K192" s="149">
        <v>287.76356723124786</v>
      </c>
      <c r="L192" s="149">
        <v>145.44860271286157</v>
      </c>
      <c r="M192" s="149">
        <v>128.36970474967907</v>
      </c>
      <c r="N192" s="149">
        <v>137.40062219149672</v>
      </c>
      <c r="O192" s="149">
        <v>55.564634744239257</v>
      </c>
      <c r="P192" s="149">
        <v>55.015587749862462</v>
      </c>
      <c r="Q192" s="149">
        <v>55.305910819218802</v>
      </c>
      <c r="R192" s="149">
        <v>89.883967968622315</v>
      </c>
      <c r="S192" s="149">
        <v>73.354116999816611</v>
      </c>
      <c r="T192" s="149">
        <v>82.094711372277914</v>
      </c>
    </row>
    <row r="193" spans="1:20" ht="12.75">
      <c r="A193" s="138">
        <v>9</v>
      </c>
      <c r="B193" s="138">
        <v>3</v>
      </c>
      <c r="C193" s="139">
        <v>4</v>
      </c>
      <c r="D193" s="128">
        <v>158032</v>
      </c>
      <c r="E193" s="56" t="s">
        <v>38</v>
      </c>
      <c r="F193" s="149">
        <v>448</v>
      </c>
      <c r="G193" s="149">
        <v>391.49468417761102</v>
      </c>
      <c r="H193" s="149">
        <v>421.02120035831592</v>
      </c>
      <c r="I193" s="149">
        <v>296</v>
      </c>
      <c r="J193" s="149">
        <v>247.65478424015012</v>
      </c>
      <c r="K193" s="149">
        <v>272.91728874290834</v>
      </c>
      <c r="L193" s="149">
        <v>152</v>
      </c>
      <c r="M193" s="149">
        <v>143.83989993746093</v>
      </c>
      <c r="N193" s="149">
        <v>148.10391161540758</v>
      </c>
      <c r="O193" s="149">
        <v>58.285714285714285</v>
      </c>
      <c r="P193" s="149">
        <v>73.796122576610387</v>
      </c>
      <c r="Q193" s="149">
        <v>65.691251119737231</v>
      </c>
      <c r="R193" s="149">
        <v>93.714285714285722</v>
      </c>
      <c r="S193" s="149">
        <v>70.043777360850527</v>
      </c>
      <c r="T193" s="149">
        <v>82.412660495670352</v>
      </c>
    </row>
    <row r="194" spans="1:20" ht="12.75">
      <c r="A194" s="141"/>
      <c r="B194" s="141"/>
      <c r="C194" s="141"/>
      <c r="D194" s="132"/>
      <c r="E194" s="135" t="s">
        <v>218</v>
      </c>
      <c r="F194" s="276">
        <v>480.28241355976422</v>
      </c>
      <c r="G194" s="276">
        <v>385.13234531893772</v>
      </c>
      <c r="H194" s="276">
        <v>434.48293359493925</v>
      </c>
      <c r="I194" s="276">
        <v>308.74715670528383</v>
      </c>
      <c r="J194" s="276">
        <v>246.5057848916376</v>
      </c>
      <c r="K194" s="276">
        <v>278.78793004296199</v>
      </c>
      <c r="L194" s="276">
        <v>171.53525685448037</v>
      </c>
      <c r="M194" s="276">
        <v>138.62656042730012</v>
      </c>
      <c r="N194" s="276">
        <v>155.69500355197727</v>
      </c>
      <c r="O194" s="276">
        <v>67.342263384886309</v>
      </c>
      <c r="P194" s="276">
        <v>68.083386775131558</v>
      </c>
      <c r="Q194" s="276">
        <v>67.698995297858659</v>
      </c>
      <c r="R194" s="276">
        <v>104.19299346959407</v>
      </c>
      <c r="S194" s="276">
        <v>70.543173652168562</v>
      </c>
      <c r="T194" s="276">
        <v>87.996008254118593</v>
      </c>
    </row>
    <row r="195" spans="1:20" ht="12.75">
      <c r="A195" s="138">
        <v>10</v>
      </c>
      <c r="B195" s="138">
        <v>4</v>
      </c>
      <c r="C195" s="139">
        <v>4</v>
      </c>
      <c r="D195" s="128">
        <v>566028</v>
      </c>
      <c r="E195" s="56" t="s">
        <v>116</v>
      </c>
      <c r="F195" s="149">
        <v>463.10432569974552</v>
      </c>
      <c r="G195" s="149">
        <v>387.01393983859134</v>
      </c>
      <c r="H195" s="149">
        <v>426.54446109103725</v>
      </c>
      <c r="I195" s="149">
        <v>254.45292620865138</v>
      </c>
      <c r="J195" s="149">
        <v>212.7659574468085</v>
      </c>
      <c r="K195" s="149">
        <v>234.42319555829735</v>
      </c>
      <c r="L195" s="149">
        <v>208.65139949109414</v>
      </c>
      <c r="M195" s="149">
        <v>174.24798239178284</v>
      </c>
      <c r="N195" s="149">
        <v>192.12126553273993</v>
      </c>
      <c r="O195" s="149">
        <v>106.87022900763358</v>
      </c>
      <c r="P195" s="149">
        <v>121.0564930300807</v>
      </c>
      <c r="Q195" s="149">
        <v>113.68643694368555</v>
      </c>
      <c r="R195" s="149">
        <v>101.78117048346057</v>
      </c>
      <c r="S195" s="149">
        <v>53.191489361702125</v>
      </c>
      <c r="T195" s="149">
        <v>78.434828589054376</v>
      </c>
    </row>
    <row r="196" spans="1:20" ht="12.75">
      <c r="A196" s="138">
        <v>10</v>
      </c>
      <c r="B196" s="138">
        <v>4</v>
      </c>
      <c r="C196" s="139">
        <v>4</v>
      </c>
      <c r="D196" s="128">
        <v>158020</v>
      </c>
      <c r="E196" s="56" t="s">
        <v>34</v>
      </c>
      <c r="F196" s="149">
        <v>246.95652173913041</v>
      </c>
      <c r="G196" s="149">
        <v>250.58170753534992</v>
      </c>
      <c r="H196" s="149">
        <v>248.74305371791479</v>
      </c>
      <c r="I196" s="149">
        <v>151.30434782608697</v>
      </c>
      <c r="J196" s="149">
        <v>121.71111508859853</v>
      </c>
      <c r="K196" s="149">
        <v>136.72047278821557</v>
      </c>
      <c r="L196" s="149">
        <v>95.65217391304347</v>
      </c>
      <c r="M196" s="149">
        <v>128.8705924467514</v>
      </c>
      <c r="N196" s="149">
        <v>112.02258092969922</v>
      </c>
      <c r="O196" s="149">
        <v>46.956521739130437</v>
      </c>
      <c r="P196" s="149">
        <v>73.384642921066757</v>
      </c>
      <c r="Q196" s="149">
        <v>59.980594513539735</v>
      </c>
      <c r="R196" s="149">
        <v>48.695652173913039</v>
      </c>
      <c r="S196" s="149">
        <v>55.485949525684632</v>
      </c>
      <c r="T196" s="149">
        <v>52.041986416159482</v>
      </c>
    </row>
    <row r="197" spans="1:20" ht="12.75">
      <c r="A197" s="138">
        <v>10</v>
      </c>
      <c r="B197" s="138">
        <v>4</v>
      </c>
      <c r="C197" s="139">
        <v>4</v>
      </c>
      <c r="D197" s="128">
        <v>162022</v>
      </c>
      <c r="E197" s="56" t="s">
        <v>43</v>
      </c>
      <c r="F197" s="149">
        <v>334.86076841734229</v>
      </c>
      <c r="G197" s="149">
        <v>298.6425339366516</v>
      </c>
      <c r="H197" s="149">
        <v>316.99258862398432</v>
      </c>
      <c r="I197" s="149">
        <v>237.92738808600635</v>
      </c>
      <c r="J197" s="149">
        <v>228.05429864253392</v>
      </c>
      <c r="K197" s="149">
        <v>233.05652290383071</v>
      </c>
      <c r="L197" s="149">
        <v>96.933380331335925</v>
      </c>
      <c r="M197" s="149">
        <v>70.588235294117652</v>
      </c>
      <c r="N197" s="149">
        <v>83.936065720153579</v>
      </c>
      <c r="O197" s="149">
        <v>33.486076841734224</v>
      </c>
      <c r="P197" s="149">
        <v>21.719457013574662</v>
      </c>
      <c r="Q197" s="149">
        <v>27.681042950263414</v>
      </c>
      <c r="R197" s="149">
        <v>63.447303489601694</v>
      </c>
      <c r="S197" s="149">
        <v>48.868778280542983</v>
      </c>
      <c r="T197" s="149">
        <v>56.255022769890168</v>
      </c>
    </row>
    <row r="198" spans="1:20" ht="12.75">
      <c r="A198" s="138">
        <v>10</v>
      </c>
      <c r="B198" s="138">
        <v>4</v>
      </c>
      <c r="C198" s="139">
        <v>4</v>
      </c>
      <c r="D198" s="128">
        <v>362036</v>
      </c>
      <c r="E198" s="56" t="s">
        <v>69</v>
      </c>
      <c r="F198" s="149">
        <v>327.60757924561716</v>
      </c>
      <c r="G198" s="149">
        <v>236.6294728741824</v>
      </c>
      <c r="H198" s="149">
        <v>284.00184416781929</v>
      </c>
      <c r="I198" s="149">
        <v>255.00265627766959</v>
      </c>
      <c r="J198" s="149">
        <v>150.05771450557907</v>
      </c>
      <c r="K198" s="149">
        <v>204.70262793914247</v>
      </c>
      <c r="L198" s="149">
        <v>72.604922967947587</v>
      </c>
      <c r="M198" s="149">
        <v>86.571758368603312</v>
      </c>
      <c r="N198" s="149">
        <v>79.299216228676812</v>
      </c>
      <c r="O198" s="149">
        <v>46.042146272357009</v>
      </c>
      <c r="P198" s="149">
        <v>57.714505579068877</v>
      </c>
      <c r="Q198" s="149">
        <v>51.636698939603505</v>
      </c>
      <c r="R198" s="149">
        <v>26.562776695590578</v>
      </c>
      <c r="S198" s="149">
        <v>28.857252789534439</v>
      </c>
      <c r="T198" s="149">
        <v>27.662517289073307</v>
      </c>
    </row>
    <row r="199" spans="1:20" ht="12.75">
      <c r="A199" s="138">
        <v>10</v>
      </c>
      <c r="B199" s="138">
        <v>4</v>
      </c>
      <c r="C199" s="139">
        <v>4</v>
      </c>
      <c r="D199" s="128">
        <v>166036</v>
      </c>
      <c r="E199" s="56" t="s">
        <v>47</v>
      </c>
      <c r="F199" s="149">
        <v>316.18971382829699</v>
      </c>
      <c r="G199" s="149">
        <v>298.62957660053183</v>
      </c>
      <c r="H199" s="149">
        <v>307.50556342302247</v>
      </c>
      <c r="I199" s="149">
        <v>184.11046627976785</v>
      </c>
      <c r="J199" s="149">
        <v>179.99590918388219</v>
      </c>
      <c r="K199" s="149">
        <v>182.07566255310542</v>
      </c>
      <c r="L199" s="149">
        <v>132.07924754852911</v>
      </c>
      <c r="M199" s="149">
        <v>118.63366741664963</v>
      </c>
      <c r="N199" s="149">
        <v>125.42990086991706</v>
      </c>
      <c r="O199" s="149">
        <v>58.034820892535521</v>
      </c>
      <c r="P199" s="149">
        <v>57.271425649417054</v>
      </c>
      <c r="Q199" s="149">
        <v>57.657293141816709</v>
      </c>
      <c r="R199" s="149">
        <v>74.04442665599359</v>
      </c>
      <c r="S199" s="149">
        <v>61.362241767232568</v>
      </c>
      <c r="T199" s="149">
        <v>67.77260772810034</v>
      </c>
    </row>
    <row r="200" spans="1:20" ht="12.75">
      <c r="A200" s="141"/>
      <c r="B200" s="141"/>
      <c r="C200" s="141"/>
      <c r="D200" s="132"/>
      <c r="E200" s="135" t="s">
        <v>288</v>
      </c>
      <c r="F200" s="276">
        <v>339.01941851732647</v>
      </c>
      <c r="G200" s="276">
        <v>294.54804697759937</v>
      </c>
      <c r="H200" s="276">
        <v>317.31790383418166</v>
      </c>
      <c r="I200" s="276">
        <v>217.43017558917143</v>
      </c>
      <c r="J200" s="276">
        <v>178.60493039660801</v>
      </c>
      <c r="K200" s="276">
        <v>198.48390522576628</v>
      </c>
      <c r="L200" s="276">
        <v>121.58924292815506</v>
      </c>
      <c r="M200" s="276">
        <v>115.94311658099134</v>
      </c>
      <c r="N200" s="276">
        <v>118.83399860841543</v>
      </c>
      <c r="O200" s="276">
        <v>58.648928941815967</v>
      </c>
      <c r="P200" s="276">
        <v>66.414018235713485</v>
      </c>
      <c r="Q200" s="276">
        <v>62.438202658658952</v>
      </c>
      <c r="R200" s="276">
        <v>62.940313986339092</v>
      </c>
      <c r="S200" s="276">
        <v>49.529098345277845</v>
      </c>
      <c r="T200" s="276">
        <v>56.395795949756476</v>
      </c>
    </row>
    <row r="201" spans="1:20" s="36" customFormat="1" ht="12.75">
      <c r="D201" s="42"/>
      <c r="E201" s="8" t="s">
        <v>179</v>
      </c>
      <c r="F201" s="277">
        <v>526.63893337253546</v>
      </c>
      <c r="G201" s="277">
        <v>426.74084729997514</v>
      </c>
      <c r="H201" s="278">
        <v>478.35431772951341</v>
      </c>
      <c r="I201" s="279">
        <v>326.55710628279633</v>
      </c>
      <c r="J201" s="279">
        <v>268.19418687280103</v>
      </c>
      <c r="K201" s="278">
        <v>298.34804600641189</v>
      </c>
      <c r="L201" s="280">
        <v>200.08182708973902</v>
      </c>
      <c r="M201" s="280">
        <v>158.54666042717412</v>
      </c>
      <c r="N201" s="278">
        <v>180.00627172310146</v>
      </c>
      <c r="O201" s="277">
        <v>78.51401140282654</v>
      </c>
      <c r="P201" s="277">
        <v>76.751535319571786</v>
      </c>
      <c r="Q201" s="281">
        <v>77.662138423016273</v>
      </c>
      <c r="R201" s="279">
        <v>121.56781568691247</v>
      </c>
      <c r="S201" s="277">
        <v>81.79512510760236</v>
      </c>
      <c r="T201" s="277">
        <v>102.3441333000852</v>
      </c>
    </row>
    <row r="202" spans="1:20" s="36" customFormat="1" ht="12.75">
      <c r="D202" s="42"/>
      <c r="E202" s="11" t="s">
        <v>200</v>
      </c>
      <c r="F202" s="277">
        <v>541.91133427993282</v>
      </c>
      <c r="G202" s="277">
        <v>436.24927354918162</v>
      </c>
      <c r="H202" s="280">
        <v>490.83214616248654</v>
      </c>
      <c r="I202" s="279">
        <v>338.0210939098273</v>
      </c>
      <c r="J202" s="279">
        <v>275.79698554024674</v>
      </c>
      <c r="K202" s="280">
        <v>307.94069499588522</v>
      </c>
      <c r="L202" s="280">
        <v>203.89024037010557</v>
      </c>
      <c r="M202" s="280">
        <v>160.45228800893494</v>
      </c>
      <c r="N202" s="280">
        <v>182.89145116660137</v>
      </c>
      <c r="O202" s="277">
        <v>75.643562752052375</v>
      </c>
      <c r="P202" s="277">
        <v>73.819307737012366</v>
      </c>
      <c r="Q202" s="277">
        <v>74.761680793258577</v>
      </c>
      <c r="R202" s="279">
        <v>128.24667761805318</v>
      </c>
      <c r="S202" s="277">
        <v>86.632980271922591</v>
      </c>
      <c r="T202" s="277">
        <v>108.12977037334278</v>
      </c>
    </row>
    <row r="203" spans="1:20" s="36" customFormat="1" ht="12.75">
      <c r="D203" s="42"/>
      <c r="E203" s="12" t="s">
        <v>201</v>
      </c>
      <c r="F203" s="277">
        <v>509.16208977468824</v>
      </c>
      <c r="G203" s="277">
        <v>415.85233307349023</v>
      </c>
      <c r="H203" s="280">
        <v>464.07058319049725</v>
      </c>
      <c r="I203" s="279">
        <v>313.43838840863231</v>
      </c>
      <c r="J203" s="279">
        <v>259.48789002809525</v>
      </c>
      <c r="K203" s="280">
        <v>287.36706061880074</v>
      </c>
      <c r="L203" s="280">
        <v>195.72370136605593</v>
      </c>
      <c r="M203" s="280">
        <v>156.36444304539489</v>
      </c>
      <c r="N203" s="280">
        <v>176.70352257169654</v>
      </c>
      <c r="O203" s="277">
        <v>81.798785187211195</v>
      </c>
      <c r="P203" s="277">
        <v>80.109357204203263</v>
      </c>
      <c r="Q203" s="277">
        <v>80.982376960328097</v>
      </c>
      <c r="R203" s="279">
        <v>113.92491617884474</v>
      </c>
      <c r="S203" s="277">
        <v>76.255085841191629</v>
      </c>
      <c r="T203" s="277">
        <v>95.721145611368428</v>
      </c>
    </row>
    <row r="204" spans="1:20" s="36" customFormat="1" ht="12.75">
      <c r="A204" s="72" t="s">
        <v>407</v>
      </c>
      <c r="B204" s="72"/>
      <c r="C204" s="72"/>
      <c r="D204" s="72"/>
      <c r="E204" s="72"/>
      <c r="F204" s="72"/>
      <c r="G204" s="72"/>
      <c r="H204" s="72"/>
      <c r="I204" s="72"/>
      <c r="J204" s="72"/>
      <c r="K204" s="72"/>
      <c r="L204" s="280"/>
      <c r="M204" s="280"/>
      <c r="N204" s="280"/>
      <c r="O204" s="277"/>
      <c r="P204" s="277"/>
      <c r="Q204" s="277"/>
      <c r="R204" s="279"/>
      <c r="S204" s="277"/>
      <c r="T204" s="277"/>
    </row>
    <row r="205" spans="1:20" ht="12">
      <c r="A205" s="60" t="s">
        <v>366</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71"/>
  <sheetViews>
    <sheetView zoomScale="80" zoomScaleNormal="80" workbookViewId="0">
      <pane ySplit="5" topLeftCell="A6" activePane="bottomLeft" state="frozen"/>
      <selection pane="bottomLeft" activeCell="I69" sqref="I69"/>
    </sheetView>
  </sheetViews>
  <sheetFormatPr baseColWidth="10" defaultColWidth="11.42578125" defaultRowHeight="11.25"/>
  <cols>
    <col min="1" max="1" width="9.5703125" style="26" customWidth="1"/>
    <col min="2" max="2" width="40.7109375" style="36" customWidth="1"/>
    <col min="3" max="10" width="12.7109375" style="23" customWidth="1"/>
    <col min="11" max="12" width="12.7109375" style="4" customWidth="1"/>
    <col min="13" max="16384" width="11.42578125" style="23"/>
  </cols>
  <sheetData>
    <row r="1" spans="1:16" ht="18" customHeight="1">
      <c r="A1" s="50" t="s">
        <v>388</v>
      </c>
    </row>
    <row r="2" spans="1:16" ht="13.5" customHeight="1">
      <c r="A2" s="24"/>
    </row>
    <row r="3" spans="1:16" ht="26.25" customHeight="1">
      <c r="A3" s="400" t="s">
        <v>246</v>
      </c>
      <c r="B3" s="402" t="s">
        <v>0</v>
      </c>
      <c r="C3" s="405" t="s">
        <v>182</v>
      </c>
      <c r="D3" s="405"/>
      <c r="E3" s="405"/>
      <c r="F3" s="405"/>
      <c r="G3" s="414"/>
      <c r="H3" s="404" t="s">
        <v>303</v>
      </c>
      <c r="I3" s="405"/>
      <c r="J3" s="405"/>
      <c r="K3" s="405"/>
      <c r="L3" s="405"/>
    </row>
    <row r="4" spans="1:16" ht="16.5" customHeight="1">
      <c r="A4" s="401"/>
      <c r="B4" s="403"/>
      <c r="C4" s="406" t="s">
        <v>1</v>
      </c>
      <c r="D4" s="408" t="s">
        <v>4</v>
      </c>
      <c r="E4" s="409"/>
      <c r="F4" s="410" t="s">
        <v>5</v>
      </c>
      <c r="G4" s="411"/>
      <c r="H4" s="412" t="s">
        <v>1</v>
      </c>
      <c r="I4" s="408" t="s">
        <v>4</v>
      </c>
      <c r="J4" s="409"/>
      <c r="K4" s="410" t="s">
        <v>5</v>
      </c>
      <c r="L4" s="410"/>
    </row>
    <row r="5" spans="1:16" s="25" customFormat="1" ht="68.25" customHeight="1">
      <c r="A5" s="401"/>
      <c r="B5" s="403"/>
      <c r="C5" s="407"/>
      <c r="D5" s="263" t="s">
        <v>2</v>
      </c>
      <c r="E5" s="263" t="s">
        <v>3</v>
      </c>
      <c r="F5" s="263" t="s">
        <v>183</v>
      </c>
      <c r="G5" s="282" t="s">
        <v>374</v>
      </c>
      <c r="H5" s="413"/>
      <c r="I5" s="263" t="s">
        <v>2</v>
      </c>
      <c r="J5" s="263" t="s">
        <v>3</v>
      </c>
      <c r="K5" s="263" t="s">
        <v>183</v>
      </c>
      <c r="L5" s="263" t="s">
        <v>191</v>
      </c>
      <c r="M5" s="70"/>
      <c r="N5" s="34"/>
      <c r="O5" s="34"/>
      <c r="P5" s="34"/>
    </row>
    <row r="6" spans="1:16" ht="12.75">
      <c r="A6" s="174">
        <v>55334000</v>
      </c>
      <c r="B6" s="79" t="s">
        <v>257</v>
      </c>
      <c r="C6" s="79">
        <v>685</v>
      </c>
      <c r="D6" s="79">
        <v>386</v>
      </c>
      <c r="E6" s="79">
        <v>299</v>
      </c>
      <c r="F6" s="79">
        <v>372</v>
      </c>
      <c r="G6" s="79">
        <v>313</v>
      </c>
      <c r="H6" s="292">
        <v>110.19239431182035</v>
      </c>
      <c r="I6" s="292">
        <v>119.97637770801603</v>
      </c>
      <c r="J6" s="292">
        <v>99.696575639358471</v>
      </c>
      <c r="K6" s="292">
        <v>132.19616204690831</v>
      </c>
      <c r="L6" s="292">
        <v>91.993886668234182</v>
      </c>
    </row>
    <row r="7" spans="1:16" ht="12.75">
      <c r="A7" s="174">
        <v>55334002</v>
      </c>
      <c r="B7" s="56" t="s">
        <v>249</v>
      </c>
      <c r="C7" s="79">
        <v>740</v>
      </c>
      <c r="D7" s="79">
        <v>382</v>
      </c>
      <c r="E7" s="79">
        <v>358</v>
      </c>
      <c r="F7" s="79">
        <v>430</v>
      </c>
      <c r="G7" s="79">
        <v>310</v>
      </c>
      <c r="H7" s="292">
        <v>159.12267498118482</v>
      </c>
      <c r="I7" s="292">
        <v>154.24994952554007</v>
      </c>
      <c r="J7" s="292">
        <v>164.67341306347745</v>
      </c>
      <c r="K7" s="292">
        <v>225.7691903811824</v>
      </c>
      <c r="L7" s="292">
        <v>112.89558978841181</v>
      </c>
    </row>
    <row r="8" spans="1:16" ht="12.75">
      <c r="A8" s="174">
        <v>55711000</v>
      </c>
      <c r="B8" s="79" t="s">
        <v>368</v>
      </c>
      <c r="C8" s="73">
        <v>619</v>
      </c>
      <c r="D8" s="73">
        <v>314</v>
      </c>
      <c r="E8" s="73">
        <v>305</v>
      </c>
      <c r="F8" s="73">
        <v>292</v>
      </c>
      <c r="G8" s="73">
        <v>327</v>
      </c>
      <c r="H8" s="177">
        <v>89.405647432656906</v>
      </c>
      <c r="I8" s="177">
        <v>88.984611896732503</v>
      </c>
      <c r="J8" s="177">
        <v>89.843289737245186</v>
      </c>
      <c r="K8" s="177">
        <v>91.974297593549196</v>
      </c>
      <c r="L8" s="177">
        <v>87.230239816469705</v>
      </c>
    </row>
    <row r="9" spans="1:16" ht="12.75">
      <c r="A9" s="174">
        <v>55911000</v>
      </c>
      <c r="B9" s="79" t="s">
        <v>133</v>
      </c>
      <c r="C9" s="332">
        <v>439</v>
      </c>
      <c r="D9" s="332">
        <v>257</v>
      </c>
      <c r="E9" s="332">
        <v>182</v>
      </c>
      <c r="F9" s="332">
        <v>221</v>
      </c>
      <c r="G9" s="332">
        <v>218</v>
      </c>
      <c r="H9" s="333">
        <v>67.600862334462576</v>
      </c>
      <c r="I9" s="333">
        <v>76.510866329264658</v>
      </c>
      <c r="J9" s="333">
        <v>58.054226475279108</v>
      </c>
      <c r="K9" s="333">
        <v>73.580822373897121</v>
      </c>
      <c r="L9" s="333">
        <v>62.455235639593177</v>
      </c>
    </row>
    <row r="10" spans="1:16" ht="12.75">
      <c r="A10" s="174">
        <v>55314000</v>
      </c>
      <c r="B10" s="79" t="s">
        <v>54</v>
      </c>
      <c r="C10" s="73">
        <v>471</v>
      </c>
      <c r="D10" s="73">
        <v>248</v>
      </c>
      <c r="E10" s="73">
        <v>223</v>
      </c>
      <c r="F10" s="73">
        <v>223</v>
      </c>
      <c r="G10" s="73">
        <v>248</v>
      </c>
      <c r="H10" s="177">
        <v>68.283630775475885</v>
      </c>
      <c r="I10" s="177">
        <v>70.266900889669628</v>
      </c>
      <c r="J10" s="177">
        <v>66.205504260309354</v>
      </c>
      <c r="K10" s="177">
        <v>68.935670345296614</v>
      </c>
      <c r="L10" s="177">
        <v>67.707764551709076</v>
      </c>
    </row>
    <row r="11" spans="1:16" ht="12.75">
      <c r="A11" s="174">
        <v>55554000</v>
      </c>
      <c r="B11" s="79" t="s">
        <v>264</v>
      </c>
      <c r="C11" s="73">
        <v>729</v>
      </c>
      <c r="D11" s="73">
        <v>407</v>
      </c>
      <c r="E11" s="73">
        <v>322</v>
      </c>
      <c r="F11" s="73">
        <v>364</v>
      </c>
      <c r="G11" s="73">
        <v>365</v>
      </c>
      <c r="H11" s="177">
        <v>89.605073933404626</v>
      </c>
      <c r="I11" s="177">
        <v>97.027200991727653</v>
      </c>
      <c r="J11" s="177">
        <v>81.705150976909422</v>
      </c>
      <c r="K11" s="177">
        <v>99.426386233269596</v>
      </c>
      <c r="L11" s="177">
        <v>81.569714170782404</v>
      </c>
    </row>
    <row r="12" spans="1:16" ht="12.75">
      <c r="A12" s="174">
        <v>55512000</v>
      </c>
      <c r="B12" s="79" t="s">
        <v>95</v>
      </c>
      <c r="C12" s="73">
        <v>175</v>
      </c>
      <c r="D12" s="73">
        <v>89</v>
      </c>
      <c r="E12" s="73">
        <v>86</v>
      </c>
      <c r="F12" s="73">
        <v>91</v>
      </c>
      <c r="G12" s="73">
        <v>84</v>
      </c>
      <c r="H12" s="177">
        <v>79.723019452416736</v>
      </c>
      <c r="I12" s="177">
        <v>78.400281888653979</v>
      </c>
      <c r="J12" s="177">
        <v>81.139730163222936</v>
      </c>
      <c r="K12" s="177">
        <v>91.549295774647888</v>
      </c>
      <c r="L12" s="177">
        <v>69.935892098909335</v>
      </c>
    </row>
    <row r="13" spans="1:16" ht="12.75">
      <c r="A13" s="174">
        <v>55558000</v>
      </c>
      <c r="B13" s="79" t="s">
        <v>265</v>
      </c>
      <c r="C13" s="175">
        <v>294</v>
      </c>
      <c r="D13" s="175">
        <v>155</v>
      </c>
      <c r="E13" s="175">
        <v>139</v>
      </c>
      <c r="F13" s="175">
        <v>184</v>
      </c>
      <c r="G13" s="175">
        <v>110</v>
      </c>
      <c r="H13" s="177">
        <v>63.763338249327667</v>
      </c>
      <c r="I13" s="177">
        <v>64.83456728154934</v>
      </c>
      <c r="J13" s="177">
        <v>62.609792351695866</v>
      </c>
      <c r="K13" s="177">
        <v>89.804285226218937</v>
      </c>
      <c r="L13" s="177">
        <v>42.936882782310001</v>
      </c>
    </row>
    <row r="14" spans="1:16" ht="12.75">
      <c r="A14" s="174">
        <v>55913000</v>
      </c>
      <c r="B14" s="79" t="s">
        <v>134</v>
      </c>
      <c r="C14" s="175">
        <v>969</v>
      </c>
      <c r="D14" s="73">
        <v>588</v>
      </c>
      <c r="E14" s="73">
        <v>381</v>
      </c>
      <c r="F14" s="73">
        <v>549</v>
      </c>
      <c r="G14" s="73">
        <v>420</v>
      </c>
      <c r="H14" s="177">
        <v>84.712423614571577</v>
      </c>
      <c r="I14" s="177">
        <v>100.03913095258349</v>
      </c>
      <c r="J14" s="177">
        <v>68.512857399748242</v>
      </c>
      <c r="K14" s="177">
        <v>101.85150829282773</v>
      </c>
      <c r="L14" s="177">
        <v>69.438703810862194</v>
      </c>
    </row>
    <row r="15" spans="1:16" ht="12.75">
      <c r="A15" s="174">
        <v>55112000</v>
      </c>
      <c r="B15" s="79" t="s">
        <v>16</v>
      </c>
      <c r="C15" s="73">
        <v>521</v>
      </c>
      <c r="D15" s="73">
        <v>308</v>
      </c>
      <c r="E15" s="73">
        <v>213</v>
      </c>
      <c r="F15" s="73">
        <v>267</v>
      </c>
      <c r="G15" s="73">
        <v>254</v>
      </c>
      <c r="H15" s="177">
        <v>51.249766375825068</v>
      </c>
      <c r="I15" s="177">
        <v>58.454005427871934</v>
      </c>
      <c r="J15" s="177">
        <v>43.497794478026464</v>
      </c>
      <c r="K15" s="177">
        <v>55.64586720020008</v>
      </c>
      <c r="L15" s="177">
        <v>47.320081226596116</v>
      </c>
    </row>
    <row r="16" spans="1:16" ht="12.75">
      <c r="A16" s="174">
        <v>55358000</v>
      </c>
      <c r="B16" s="79" t="s">
        <v>258</v>
      </c>
      <c r="C16" s="175">
        <v>862</v>
      </c>
      <c r="D16" s="175">
        <v>452</v>
      </c>
      <c r="E16" s="73">
        <v>410</v>
      </c>
      <c r="F16" s="73">
        <v>391</v>
      </c>
      <c r="G16" s="175">
        <v>471</v>
      </c>
      <c r="H16" s="177">
        <v>162.99209620693568</v>
      </c>
      <c r="I16" s="177">
        <v>164.2322505631858</v>
      </c>
      <c r="J16" s="177">
        <v>161.64642800820059</v>
      </c>
      <c r="K16" s="177">
        <v>163.21589580898313</v>
      </c>
      <c r="L16" s="177">
        <v>162.80677497407535</v>
      </c>
    </row>
    <row r="17" spans="1:12" ht="12.75">
      <c r="A17" s="174">
        <v>55111000</v>
      </c>
      <c r="B17" s="79" t="s">
        <v>15</v>
      </c>
      <c r="C17" s="175">
        <v>1344</v>
      </c>
      <c r="D17" s="73">
        <v>726</v>
      </c>
      <c r="E17" s="73">
        <v>618</v>
      </c>
      <c r="F17" s="73">
        <v>631</v>
      </c>
      <c r="G17" s="73">
        <v>713</v>
      </c>
      <c r="H17" s="177">
        <v>116.27102221607032</v>
      </c>
      <c r="I17" s="177">
        <v>122.20576353353083</v>
      </c>
      <c r="J17" s="177">
        <v>109.99572832123025</v>
      </c>
      <c r="K17" s="177">
        <v>107.07437511666186</v>
      </c>
      <c r="L17" s="177">
        <v>125.83611302306701</v>
      </c>
    </row>
    <row r="18" spans="1:12" ht="12.75">
      <c r="A18" s="174">
        <v>55954000</v>
      </c>
      <c r="B18" s="79" t="s">
        <v>331</v>
      </c>
      <c r="C18" s="175">
        <v>605</v>
      </c>
      <c r="D18" s="73">
        <v>317</v>
      </c>
      <c r="E18" s="73">
        <v>288</v>
      </c>
      <c r="F18" s="73">
        <v>293</v>
      </c>
      <c r="G18" s="73">
        <v>312</v>
      </c>
      <c r="H18" s="177">
        <v>101.80557658976559</v>
      </c>
      <c r="I18" s="177">
        <v>103.13638729828216</v>
      </c>
      <c r="J18" s="177">
        <v>100.37991007633055</v>
      </c>
      <c r="K18" s="177">
        <v>106.49511140188275</v>
      </c>
      <c r="L18" s="177">
        <v>97.762737356645985</v>
      </c>
    </row>
    <row r="19" spans="1:12" ht="12.75">
      <c r="A19" s="174">
        <v>55113000</v>
      </c>
      <c r="B19" s="79" t="s">
        <v>17</v>
      </c>
      <c r="C19" s="175">
        <v>994</v>
      </c>
      <c r="D19" s="73">
        <v>544</v>
      </c>
      <c r="E19" s="73">
        <v>450</v>
      </c>
      <c r="F19" s="73">
        <v>530</v>
      </c>
      <c r="G19" s="73">
        <v>464</v>
      </c>
      <c r="H19" s="177">
        <v>89.366790437573613</v>
      </c>
      <c r="I19" s="177">
        <v>94.720713191252273</v>
      </c>
      <c r="J19" s="177">
        <v>83.650896923505911</v>
      </c>
      <c r="K19" s="177">
        <v>98.746110707432052</v>
      </c>
      <c r="L19" s="177">
        <v>80.619939535045361</v>
      </c>
    </row>
    <row r="20" spans="1:12" ht="12.75">
      <c r="A20" s="174">
        <v>55366000</v>
      </c>
      <c r="B20" s="79" t="s">
        <v>259</v>
      </c>
      <c r="C20" s="73">
        <v>214</v>
      </c>
      <c r="D20" s="73">
        <v>104</v>
      </c>
      <c r="E20" s="73">
        <v>110</v>
      </c>
      <c r="F20" s="73">
        <v>109</v>
      </c>
      <c r="G20" s="73">
        <v>105</v>
      </c>
      <c r="H20" s="177">
        <v>55.480659545784505</v>
      </c>
      <c r="I20" s="177">
        <v>52.647565050116434</v>
      </c>
      <c r="J20" s="177">
        <v>58.454671059623763</v>
      </c>
      <c r="K20" s="177">
        <v>62.694121707120672</v>
      </c>
      <c r="L20" s="177">
        <v>49.561030869442085</v>
      </c>
    </row>
    <row r="21" spans="1:12" ht="12.75">
      <c r="A21" s="174">
        <v>55513000</v>
      </c>
      <c r="B21" s="79" t="s">
        <v>96</v>
      </c>
      <c r="C21" s="73">
        <v>708</v>
      </c>
      <c r="D21" s="73">
        <v>458</v>
      </c>
      <c r="E21" s="73">
        <v>250</v>
      </c>
      <c r="F21" s="73">
        <v>304</v>
      </c>
      <c r="G21" s="73">
        <v>404</v>
      </c>
      <c r="H21" s="177">
        <v>130.00128532344246</v>
      </c>
      <c r="I21" s="177">
        <v>160.57779959329642</v>
      </c>
      <c r="J21" s="177">
        <v>96.379968387370369</v>
      </c>
      <c r="K21" s="177">
        <v>118.19136114459002</v>
      </c>
      <c r="L21" s="177">
        <v>140.5706332637439</v>
      </c>
    </row>
    <row r="22" spans="1:12" ht="12.75">
      <c r="A22" s="174">
        <v>55754000</v>
      </c>
      <c r="B22" s="79" t="s">
        <v>268</v>
      </c>
      <c r="C22" s="73">
        <v>592</v>
      </c>
      <c r="D22" s="73">
        <v>288</v>
      </c>
      <c r="E22" s="73">
        <v>304</v>
      </c>
      <c r="F22" s="73">
        <v>328</v>
      </c>
      <c r="G22" s="73">
        <v>264</v>
      </c>
      <c r="H22" s="177">
        <v>75.665588772862634</v>
      </c>
      <c r="I22" s="177">
        <v>71.053215898157049</v>
      </c>
      <c r="J22" s="177">
        <v>80.623773404763156</v>
      </c>
      <c r="K22" s="177">
        <v>92.99688120215481</v>
      </c>
      <c r="L22" s="177">
        <v>61.439642532988898</v>
      </c>
    </row>
    <row r="23" spans="1:12" ht="12.75">
      <c r="A23" s="174">
        <v>55914000</v>
      </c>
      <c r="B23" s="79" t="s">
        <v>135</v>
      </c>
      <c r="C23" s="73">
        <v>221</v>
      </c>
      <c r="D23" s="73">
        <v>123</v>
      </c>
      <c r="E23" s="73">
        <v>98</v>
      </c>
      <c r="F23" s="73">
        <v>88</v>
      </c>
      <c r="G23" s="73">
        <v>133</v>
      </c>
      <c r="H23" s="177">
        <v>56.793359545653118</v>
      </c>
      <c r="I23" s="177">
        <v>61.264133087612691</v>
      </c>
      <c r="J23" s="177">
        <v>52.028031429178171</v>
      </c>
      <c r="K23" s="177">
        <v>48.8129576214777</v>
      </c>
      <c r="L23" s="177">
        <v>63.682068470193919</v>
      </c>
    </row>
    <row r="24" spans="1:12" ht="12.75">
      <c r="A24" s="174">
        <v>55915000</v>
      </c>
      <c r="B24" s="79" t="s">
        <v>136</v>
      </c>
      <c r="C24" s="73">
        <v>611</v>
      </c>
      <c r="D24" s="73">
        <v>326</v>
      </c>
      <c r="E24" s="73">
        <v>285</v>
      </c>
      <c r="F24" s="73">
        <v>323</v>
      </c>
      <c r="G24" s="73">
        <v>288</v>
      </c>
      <c r="H24" s="177">
        <v>162.21956723748838</v>
      </c>
      <c r="I24" s="177">
        <v>168.61487534912587</v>
      </c>
      <c r="J24" s="177">
        <v>155.4743330969396</v>
      </c>
      <c r="K24" s="177">
        <v>191.33937562940582</v>
      </c>
      <c r="L24" s="177">
        <v>138.56812933025404</v>
      </c>
    </row>
    <row r="25" spans="1:12" ht="12.75">
      <c r="A25" s="174">
        <v>55370000</v>
      </c>
      <c r="B25" s="79" t="s">
        <v>260</v>
      </c>
      <c r="C25" s="73">
        <v>316</v>
      </c>
      <c r="D25" s="73">
        <v>170</v>
      </c>
      <c r="E25" s="73">
        <v>146</v>
      </c>
      <c r="F25" s="73">
        <v>167</v>
      </c>
      <c r="G25" s="73">
        <v>149</v>
      </c>
      <c r="H25" s="177">
        <v>61.544454182490995</v>
      </c>
      <c r="I25" s="177">
        <v>63.558529928590126</v>
      </c>
      <c r="J25" s="177">
        <v>59.354419058460039</v>
      </c>
      <c r="K25" s="177">
        <v>72.558220368439351</v>
      </c>
      <c r="L25" s="177">
        <v>52.596279430971798</v>
      </c>
    </row>
    <row r="26" spans="1:12" ht="12.75">
      <c r="A26" s="174">
        <v>55758000</v>
      </c>
      <c r="B26" s="79" t="s">
        <v>270</v>
      </c>
      <c r="C26" s="73">
        <v>217</v>
      </c>
      <c r="D26" s="73">
        <v>102</v>
      </c>
      <c r="E26" s="73">
        <v>115</v>
      </c>
      <c r="F26" s="73">
        <v>93</v>
      </c>
      <c r="G26" s="73">
        <v>124</v>
      </c>
      <c r="H26" s="177">
        <v>42.63596353348003</v>
      </c>
      <c r="I26" s="177">
        <v>38.731725840136704</v>
      </c>
      <c r="J26" s="177">
        <v>46.822197793249465</v>
      </c>
      <c r="K26" s="177">
        <v>40.429509194452898</v>
      </c>
      <c r="L26" s="177">
        <v>44.455598178754521</v>
      </c>
    </row>
    <row r="27" spans="1:12" ht="12.75">
      <c r="A27" s="174">
        <v>55916000</v>
      </c>
      <c r="B27" s="79" t="s">
        <v>137</v>
      </c>
      <c r="C27" s="73">
        <v>238</v>
      </c>
      <c r="D27" s="73">
        <v>148</v>
      </c>
      <c r="E27" s="73">
        <v>90</v>
      </c>
      <c r="F27" s="73">
        <v>124</v>
      </c>
      <c r="G27" s="73">
        <v>114</v>
      </c>
      <c r="H27" s="177">
        <v>78.078866216127551</v>
      </c>
      <c r="I27" s="177">
        <v>94.32759719566603</v>
      </c>
      <c r="J27" s="177">
        <v>60.843699296917258</v>
      </c>
      <c r="K27" s="177">
        <v>89.369369369369366</v>
      </c>
      <c r="L27" s="177">
        <v>68.645751791413261</v>
      </c>
    </row>
    <row r="28" spans="1:12" ht="12.75">
      <c r="A28" s="174">
        <v>55958000</v>
      </c>
      <c r="B28" s="79" t="s">
        <v>275</v>
      </c>
      <c r="C28" s="73">
        <v>607</v>
      </c>
      <c r="D28" s="73">
        <v>334</v>
      </c>
      <c r="E28" s="73">
        <v>273</v>
      </c>
      <c r="F28" s="73">
        <v>304</v>
      </c>
      <c r="G28" s="73">
        <v>303</v>
      </c>
      <c r="H28" s="177">
        <v>117.83204565749116</v>
      </c>
      <c r="I28" s="177">
        <v>124.92519449431478</v>
      </c>
      <c r="J28" s="177">
        <v>110.17838405036727</v>
      </c>
      <c r="K28" s="177">
        <v>136.80752441384274</v>
      </c>
      <c r="L28" s="177">
        <v>103.43768135732087</v>
      </c>
    </row>
    <row r="29" spans="1:12" ht="12.75">
      <c r="A29" s="174">
        <v>55762000</v>
      </c>
      <c r="B29" s="79" t="s">
        <v>271</v>
      </c>
      <c r="C29" s="175">
        <v>93</v>
      </c>
      <c r="D29" s="175">
        <v>44</v>
      </c>
      <c r="E29" s="73">
        <v>49</v>
      </c>
      <c r="F29" s="73">
        <v>32</v>
      </c>
      <c r="G29" s="73">
        <v>61</v>
      </c>
      <c r="H29" s="177">
        <v>32.970539227851241</v>
      </c>
      <c r="I29" s="177">
        <v>30.114297447128877</v>
      </c>
      <c r="J29" s="177">
        <v>36.040011768167112</v>
      </c>
      <c r="K29" s="177">
        <v>26.270421147689024</v>
      </c>
      <c r="L29" s="177">
        <v>38.063147385498567</v>
      </c>
    </row>
    <row r="30" spans="1:12" ht="12.75">
      <c r="A30" s="174">
        <v>55154000</v>
      </c>
      <c r="B30" s="79" t="s">
        <v>252</v>
      </c>
      <c r="C30" s="175">
        <v>665</v>
      </c>
      <c r="D30" s="73">
        <v>357</v>
      </c>
      <c r="E30" s="73">
        <v>308</v>
      </c>
      <c r="F30" s="73">
        <v>329</v>
      </c>
      <c r="G30" s="73">
        <v>336</v>
      </c>
      <c r="H30" s="177">
        <v>107.19063814697206</v>
      </c>
      <c r="I30" s="177">
        <v>111.0834526106167</v>
      </c>
      <c r="J30" s="177">
        <v>103.00658840841444</v>
      </c>
      <c r="K30" s="177">
        <v>117.88734413071521</v>
      </c>
      <c r="L30" s="177">
        <v>98.444229586006855</v>
      </c>
    </row>
    <row r="31" spans="1:12" ht="12.75">
      <c r="A31" s="174">
        <v>55315000</v>
      </c>
      <c r="B31" s="79" t="s">
        <v>55</v>
      </c>
      <c r="C31" s="175">
        <v>1810</v>
      </c>
      <c r="D31" s="73">
        <v>949</v>
      </c>
      <c r="E31" s="73">
        <v>861</v>
      </c>
      <c r="F31" s="73">
        <v>945</v>
      </c>
      <c r="G31" s="73">
        <v>865</v>
      </c>
      <c r="H31" s="177">
        <v>87.009191247163798</v>
      </c>
      <c r="I31" s="177">
        <v>89.127229354696325</v>
      </c>
      <c r="J31" s="177">
        <v>84.788324618157105</v>
      </c>
      <c r="K31" s="177">
        <v>92.011995637949838</v>
      </c>
      <c r="L31" s="177">
        <v>82.13064944929738</v>
      </c>
    </row>
    <row r="32" spans="1:12" ht="12.75">
      <c r="A32" s="174">
        <v>55114000</v>
      </c>
      <c r="B32" s="79" t="s">
        <v>18</v>
      </c>
      <c r="C32" s="73">
        <v>882</v>
      </c>
      <c r="D32" s="73">
        <v>478</v>
      </c>
      <c r="E32" s="73">
        <v>404</v>
      </c>
      <c r="F32" s="73">
        <v>366</v>
      </c>
      <c r="G32" s="73">
        <v>516</v>
      </c>
      <c r="H32" s="177">
        <v>198.25570940478332</v>
      </c>
      <c r="I32" s="177">
        <v>207.04292458959588</v>
      </c>
      <c r="J32" s="177">
        <v>188.77622541002756</v>
      </c>
      <c r="K32" s="177">
        <v>177.20538394499854</v>
      </c>
      <c r="L32" s="177">
        <v>216.49744063103128</v>
      </c>
    </row>
    <row r="33" spans="1:12" ht="12.75">
      <c r="A33" s="174">
        <v>55316000</v>
      </c>
      <c r="B33" s="79" t="s">
        <v>56</v>
      </c>
      <c r="C33" s="73">
        <v>507</v>
      </c>
      <c r="D33" s="73">
        <v>233</v>
      </c>
      <c r="E33" s="73">
        <v>274</v>
      </c>
      <c r="F33" s="73">
        <v>244</v>
      </c>
      <c r="G33" s="73">
        <v>263</v>
      </c>
      <c r="H33" s="177">
        <v>153.48288075560802</v>
      </c>
      <c r="I33" s="177">
        <v>135.43362008835155</v>
      </c>
      <c r="J33" s="177">
        <v>173.10000631751848</v>
      </c>
      <c r="K33" s="177">
        <v>156.87283014015688</v>
      </c>
      <c r="L33" s="177">
        <v>150.46627381429144</v>
      </c>
    </row>
    <row r="34" spans="1:12" ht="12.75">
      <c r="A34" s="174">
        <v>55766000</v>
      </c>
      <c r="B34" s="79" t="s">
        <v>272</v>
      </c>
      <c r="C34" s="175">
        <v>529</v>
      </c>
      <c r="D34" s="73">
        <v>309</v>
      </c>
      <c r="E34" s="73">
        <v>220</v>
      </c>
      <c r="F34" s="73">
        <v>258</v>
      </c>
      <c r="G34" s="73">
        <v>271</v>
      </c>
      <c r="H34" s="177">
        <v>71.533853497586236</v>
      </c>
      <c r="I34" s="177">
        <v>81.053432311203224</v>
      </c>
      <c r="J34" s="177">
        <v>61.404488109858207</v>
      </c>
      <c r="K34" s="177">
        <v>76.657951033990969</v>
      </c>
      <c r="L34" s="177">
        <v>67.254001737188233</v>
      </c>
    </row>
    <row r="35" spans="1:12" ht="12.75">
      <c r="A35" s="174">
        <v>55962000</v>
      </c>
      <c r="B35" s="79" t="s">
        <v>276</v>
      </c>
      <c r="C35" s="175">
        <v>1430</v>
      </c>
      <c r="D35" s="73">
        <v>754</v>
      </c>
      <c r="E35" s="73">
        <v>676</v>
      </c>
      <c r="F35" s="73">
        <v>673</v>
      </c>
      <c r="G35" s="73">
        <v>757</v>
      </c>
      <c r="H35" s="177">
        <v>173.93419692270265</v>
      </c>
      <c r="I35" s="177">
        <v>177.21578489670247</v>
      </c>
      <c r="J35" s="177">
        <v>170.41443985076131</v>
      </c>
      <c r="K35" s="177">
        <v>182.30577527359412</v>
      </c>
      <c r="L35" s="177">
        <v>167.11185677388022</v>
      </c>
    </row>
    <row r="36" spans="1:12" ht="12.75">
      <c r="A36" s="174">
        <v>55158000</v>
      </c>
      <c r="B36" s="79" t="s">
        <v>328</v>
      </c>
      <c r="C36" s="175">
        <v>987</v>
      </c>
      <c r="D36" s="73">
        <v>554</v>
      </c>
      <c r="E36" s="73">
        <v>433</v>
      </c>
      <c r="F36" s="73">
        <v>548</v>
      </c>
      <c r="G36" s="73">
        <v>439</v>
      </c>
      <c r="H36" s="177">
        <v>103.89036251105217</v>
      </c>
      <c r="I36" s="177">
        <v>113.25306130792976</v>
      </c>
      <c r="J36" s="177">
        <v>93.952741554017408</v>
      </c>
      <c r="K36" s="177">
        <v>123.70482403665997</v>
      </c>
      <c r="L36" s="177">
        <v>86.579232817276406</v>
      </c>
    </row>
    <row r="37" spans="1:12" ht="12.75">
      <c r="A37" s="174">
        <v>55770000</v>
      </c>
      <c r="B37" s="79" t="s">
        <v>273</v>
      </c>
      <c r="C37" s="73">
        <v>409</v>
      </c>
      <c r="D37" s="73">
        <v>212</v>
      </c>
      <c r="E37" s="73">
        <v>197</v>
      </c>
      <c r="F37" s="73">
        <v>197</v>
      </c>
      <c r="G37" s="73">
        <v>212</v>
      </c>
      <c r="H37" s="177">
        <v>63.171876930680831</v>
      </c>
      <c r="I37" s="177">
        <v>63.191153238546605</v>
      </c>
      <c r="J37" s="177">
        <v>63.151146016989905</v>
      </c>
      <c r="K37" s="177">
        <v>67.744154057771667</v>
      </c>
      <c r="L37" s="177">
        <v>59.443696724988783</v>
      </c>
    </row>
    <row r="38" spans="1:12" ht="12.75">
      <c r="A38" s="174">
        <v>55116000</v>
      </c>
      <c r="B38" s="79" t="s">
        <v>19</v>
      </c>
      <c r="C38" s="73">
        <v>484</v>
      </c>
      <c r="D38" s="73">
        <v>256</v>
      </c>
      <c r="E38" s="73">
        <v>228</v>
      </c>
      <c r="F38" s="73">
        <v>324</v>
      </c>
      <c r="G38" s="73">
        <v>160</v>
      </c>
      <c r="H38" s="177">
        <v>93.765740633112472</v>
      </c>
      <c r="I38" s="177">
        <v>96.092489020682407</v>
      </c>
      <c r="J38" s="177">
        <v>91.283981262761742</v>
      </c>
      <c r="K38" s="177">
        <v>134.8370718714886</v>
      </c>
      <c r="L38" s="177">
        <v>57.994128094530431</v>
      </c>
    </row>
    <row r="39" spans="1:12" ht="12.75">
      <c r="A39" s="174">
        <v>55117000</v>
      </c>
      <c r="B39" s="79" t="s">
        <v>20</v>
      </c>
      <c r="C39" s="73">
        <v>146</v>
      </c>
      <c r="D39" s="73">
        <v>78</v>
      </c>
      <c r="E39" s="73">
        <v>68</v>
      </c>
      <c r="F39" s="73">
        <v>73</v>
      </c>
      <c r="G39" s="73">
        <v>73</v>
      </c>
      <c r="H39" s="177">
        <v>45.300816035247763</v>
      </c>
      <c r="I39" s="177">
        <v>46.759786583538158</v>
      </c>
      <c r="J39" s="177">
        <v>43.735528685361459</v>
      </c>
      <c r="K39" s="177">
        <v>46.85794980422363</v>
      </c>
      <c r="L39" s="177">
        <v>43.843843843843842</v>
      </c>
    </row>
    <row r="40" spans="1:12" ht="12.75">
      <c r="A40" s="174">
        <v>55515000</v>
      </c>
      <c r="B40" s="79" t="s">
        <v>97</v>
      </c>
      <c r="C40" s="73">
        <v>424</v>
      </c>
      <c r="D40" s="73">
        <v>222</v>
      </c>
      <c r="E40" s="73">
        <v>202</v>
      </c>
      <c r="F40" s="73">
        <v>262</v>
      </c>
      <c r="G40" s="73">
        <v>162</v>
      </c>
      <c r="H40" s="177">
        <v>70.470523709009925</v>
      </c>
      <c r="I40" s="177">
        <v>73.47100873709293</v>
      </c>
      <c r="J40" s="177">
        <v>67.443491035357752</v>
      </c>
      <c r="K40" s="177">
        <v>96.249219352705637</v>
      </c>
      <c r="L40" s="177">
        <v>49.171371334911669</v>
      </c>
    </row>
    <row r="41" spans="1:12" ht="12.75">
      <c r="A41" s="174">
        <v>55162000</v>
      </c>
      <c r="B41" s="79" t="s">
        <v>253</v>
      </c>
      <c r="C41" s="73">
        <v>885</v>
      </c>
      <c r="D41" s="73">
        <v>486</v>
      </c>
      <c r="E41" s="73">
        <v>399</v>
      </c>
      <c r="F41" s="73">
        <v>396</v>
      </c>
      <c r="G41" s="73">
        <v>489</v>
      </c>
      <c r="H41" s="177">
        <v>97.049050893180251</v>
      </c>
      <c r="I41" s="177">
        <v>102.84408329101066</v>
      </c>
      <c r="J41" s="177">
        <v>90.815978149539092</v>
      </c>
      <c r="K41" s="177">
        <v>92.140164735446049</v>
      </c>
      <c r="L41" s="177">
        <v>101.4249268869392</v>
      </c>
    </row>
    <row r="42" spans="1:12" ht="12.75">
      <c r="A42" s="174">
        <v>55374000</v>
      </c>
      <c r="B42" s="79" t="s">
        <v>261</v>
      </c>
      <c r="C42" s="73">
        <v>839</v>
      </c>
      <c r="D42" s="73">
        <v>419</v>
      </c>
      <c r="E42" s="73">
        <v>420</v>
      </c>
      <c r="F42" s="73">
        <v>401</v>
      </c>
      <c r="G42" s="73">
        <v>438</v>
      </c>
      <c r="H42" s="177">
        <v>147.29634831460675</v>
      </c>
      <c r="I42" s="177">
        <v>143.32136138190526</v>
      </c>
      <c r="J42" s="177">
        <v>151.48782687105501</v>
      </c>
      <c r="K42" s="177">
        <v>155.43238110004265</v>
      </c>
      <c r="L42" s="177">
        <v>140.56031577933956</v>
      </c>
    </row>
    <row r="43" spans="1:12" ht="12.75">
      <c r="A43" s="174">
        <v>55119000</v>
      </c>
      <c r="B43" s="79" t="s">
        <v>21</v>
      </c>
      <c r="C43" s="175">
        <v>793</v>
      </c>
      <c r="D43" s="73">
        <v>398</v>
      </c>
      <c r="E43" s="73">
        <v>395</v>
      </c>
      <c r="F43" s="73">
        <v>424</v>
      </c>
      <c r="G43" s="73">
        <v>369</v>
      </c>
      <c r="H43" s="177">
        <v>198.74188616826646</v>
      </c>
      <c r="I43" s="177">
        <v>193.92876285143498</v>
      </c>
      <c r="J43" s="177">
        <v>203.83940551140469</v>
      </c>
      <c r="K43" s="177">
        <v>224.92175481406821</v>
      </c>
      <c r="L43" s="177">
        <v>175.29691211401425</v>
      </c>
    </row>
    <row r="44" spans="1:12" ht="12.75">
      <c r="A44" s="174">
        <v>55966000</v>
      </c>
      <c r="B44" s="79" t="s">
        <v>277</v>
      </c>
      <c r="C44" s="73">
        <v>358</v>
      </c>
      <c r="D44" s="73">
        <v>200</v>
      </c>
      <c r="E44" s="73">
        <v>158</v>
      </c>
      <c r="F44" s="73">
        <v>179</v>
      </c>
      <c r="G44" s="73">
        <v>179</v>
      </c>
      <c r="H44" s="177">
        <v>128.52732103109068</v>
      </c>
      <c r="I44" s="177">
        <v>136.83634373289544</v>
      </c>
      <c r="J44" s="177">
        <v>119.35337664299743</v>
      </c>
      <c r="K44" s="177">
        <v>145.15082711644502</v>
      </c>
      <c r="L44" s="177">
        <v>115.32019069707512</v>
      </c>
    </row>
    <row r="45" spans="1:12" ht="12.75">
      <c r="A45" s="174">
        <v>55774000</v>
      </c>
      <c r="B45" s="79" t="s">
        <v>274</v>
      </c>
      <c r="C45" s="73">
        <v>729</v>
      </c>
      <c r="D45" s="73">
        <v>383</v>
      </c>
      <c r="E45" s="73">
        <v>346</v>
      </c>
      <c r="F45" s="73">
        <v>388</v>
      </c>
      <c r="G45" s="73">
        <v>341</v>
      </c>
      <c r="H45" s="177">
        <v>110.84249418419012</v>
      </c>
      <c r="I45" s="177">
        <v>112.54444477094412</v>
      </c>
      <c r="J45" s="177">
        <v>109.01758144810637</v>
      </c>
      <c r="K45" s="177">
        <v>129.02367650971001</v>
      </c>
      <c r="L45" s="177">
        <v>95.526234697593637</v>
      </c>
    </row>
    <row r="46" spans="1:12" ht="12.75">
      <c r="A46" s="174">
        <v>55562000</v>
      </c>
      <c r="B46" s="79" t="s">
        <v>330</v>
      </c>
      <c r="C46" s="175">
        <v>1943</v>
      </c>
      <c r="D46" s="175">
        <v>1112</v>
      </c>
      <c r="E46" s="73">
        <v>831</v>
      </c>
      <c r="F46" s="175">
        <v>1041</v>
      </c>
      <c r="G46" s="73">
        <v>902</v>
      </c>
      <c r="H46" s="177">
        <v>164.389356571767</v>
      </c>
      <c r="I46" s="177">
        <v>181.46214099216709</v>
      </c>
      <c r="J46" s="177">
        <v>146.00720372485284</v>
      </c>
      <c r="K46" s="177">
        <v>192.73137948271713</v>
      </c>
      <c r="L46" s="177">
        <v>140.53784550185412</v>
      </c>
    </row>
    <row r="47" spans="1:12" ht="12.75">
      <c r="A47" s="174">
        <v>55120000</v>
      </c>
      <c r="B47" s="79" t="s">
        <v>22</v>
      </c>
      <c r="C47" s="73">
        <v>106</v>
      </c>
      <c r="D47" s="73">
        <v>54</v>
      </c>
      <c r="E47" s="73">
        <v>52</v>
      </c>
      <c r="F47" s="73">
        <v>63</v>
      </c>
      <c r="G47" s="73">
        <v>43</v>
      </c>
      <c r="H47" s="177">
        <v>47.874983063095613</v>
      </c>
      <c r="I47" s="177">
        <v>47.560331160824376</v>
      </c>
      <c r="J47" s="177">
        <v>48.206174098451839</v>
      </c>
      <c r="K47" s="177">
        <v>61.62574586716228</v>
      </c>
      <c r="L47" s="177">
        <v>36.079879174358112</v>
      </c>
    </row>
    <row r="48" spans="1:12" ht="12.75">
      <c r="A48" s="174">
        <v>55362000</v>
      </c>
      <c r="B48" s="79" t="s">
        <v>329</v>
      </c>
      <c r="C48" s="175">
        <v>1664</v>
      </c>
      <c r="D48" s="73">
        <v>922</v>
      </c>
      <c r="E48" s="73">
        <v>742</v>
      </c>
      <c r="F48" s="73">
        <v>809</v>
      </c>
      <c r="G48" s="73">
        <v>855</v>
      </c>
      <c r="H48" s="177">
        <v>173.79134594295382</v>
      </c>
      <c r="I48" s="177">
        <v>186.22500504948496</v>
      </c>
      <c r="J48" s="177">
        <v>160.47753963276165</v>
      </c>
      <c r="K48" s="177">
        <v>179.88170943211634</v>
      </c>
      <c r="L48" s="177">
        <v>168.39658873810885</v>
      </c>
    </row>
    <row r="49" spans="1:12" ht="12.75">
      <c r="A49" s="174">
        <v>55378000</v>
      </c>
      <c r="B49" s="79" t="s">
        <v>262</v>
      </c>
      <c r="C49" s="73">
        <v>445</v>
      </c>
      <c r="D49" s="73">
        <v>224</v>
      </c>
      <c r="E49" s="73">
        <v>221</v>
      </c>
      <c r="F49" s="73">
        <v>214</v>
      </c>
      <c r="G49" s="73">
        <v>231</v>
      </c>
      <c r="H49" s="177">
        <v>78.479092816958541</v>
      </c>
      <c r="I49" s="177">
        <v>75.996607294317215</v>
      </c>
      <c r="J49" s="177">
        <v>81.166446305273993</v>
      </c>
      <c r="K49" s="177">
        <v>83.672192680638091</v>
      </c>
      <c r="L49" s="177">
        <v>74.212098820959298</v>
      </c>
    </row>
    <row r="50" spans="1:12" ht="12.75">
      <c r="A50" s="174">
        <v>55382000</v>
      </c>
      <c r="B50" s="79" t="s">
        <v>263</v>
      </c>
      <c r="C50" s="175">
        <v>1220</v>
      </c>
      <c r="D50" s="73">
        <v>671</v>
      </c>
      <c r="E50" s="73">
        <v>549</v>
      </c>
      <c r="F50" s="73">
        <v>663</v>
      </c>
      <c r="G50" s="73">
        <v>557</v>
      </c>
      <c r="H50" s="177">
        <v>97.34922838767335</v>
      </c>
      <c r="I50" s="177">
        <v>102.66060800783342</v>
      </c>
      <c r="J50" s="177">
        <v>91.559513683894536</v>
      </c>
      <c r="K50" s="177">
        <v>115.56159799205189</v>
      </c>
      <c r="L50" s="177">
        <v>81.972038263428985</v>
      </c>
    </row>
    <row r="51" spans="1:12" ht="12.75">
      <c r="A51" s="174">
        <v>55970000</v>
      </c>
      <c r="B51" s="79" t="s">
        <v>278</v>
      </c>
      <c r="C51" s="175">
        <v>205</v>
      </c>
      <c r="D51" s="73">
        <v>86</v>
      </c>
      <c r="E51" s="73">
        <v>119</v>
      </c>
      <c r="F51" s="73">
        <v>101</v>
      </c>
      <c r="G51" s="73">
        <v>104</v>
      </c>
      <c r="H51" s="177">
        <v>37.547162899739916</v>
      </c>
      <c r="I51" s="177">
        <v>30.481321329836252</v>
      </c>
      <c r="J51" s="177">
        <v>45.103092783505147</v>
      </c>
      <c r="K51" s="177">
        <v>40.44044044044044</v>
      </c>
      <c r="L51" s="177">
        <v>35.107855382641866</v>
      </c>
    </row>
    <row r="52" spans="1:12" ht="12.75">
      <c r="A52" s="174">
        <v>55974000</v>
      </c>
      <c r="B52" s="79" t="s">
        <v>279</v>
      </c>
      <c r="C52" s="73">
        <v>593</v>
      </c>
      <c r="D52" s="73">
        <v>316</v>
      </c>
      <c r="E52" s="73">
        <v>277</v>
      </c>
      <c r="F52" s="73">
        <v>333</v>
      </c>
      <c r="G52" s="73">
        <v>260</v>
      </c>
      <c r="H52" s="177">
        <v>96.520069012663186</v>
      </c>
      <c r="I52" s="177">
        <v>98.194586868027727</v>
      </c>
      <c r="J52" s="177">
        <v>94.678196670882187</v>
      </c>
      <c r="K52" s="177">
        <v>121.2584662442648</v>
      </c>
      <c r="L52" s="177">
        <v>76.524605603955735</v>
      </c>
    </row>
    <row r="53" spans="1:12" ht="12.75">
      <c r="A53" s="174">
        <v>55122000</v>
      </c>
      <c r="B53" s="79" t="s">
        <v>23</v>
      </c>
      <c r="C53" s="73">
        <v>426</v>
      </c>
      <c r="D53" s="73">
        <v>243</v>
      </c>
      <c r="E53" s="73">
        <v>183</v>
      </c>
      <c r="F53" s="73">
        <v>194</v>
      </c>
      <c r="G53" s="73">
        <v>232</v>
      </c>
      <c r="H53" s="177">
        <v>133.40849304772641</v>
      </c>
      <c r="I53" s="177">
        <v>147.0321292430568</v>
      </c>
      <c r="J53" s="177">
        <v>118.79259980525802</v>
      </c>
      <c r="K53" s="177">
        <v>132.64957264957266</v>
      </c>
      <c r="L53" s="177">
        <v>134.04980643670191</v>
      </c>
    </row>
    <row r="54" spans="1:12" ht="12.75">
      <c r="A54" s="174">
        <v>55566000</v>
      </c>
      <c r="B54" s="79" t="s">
        <v>266</v>
      </c>
      <c r="C54" s="175">
        <v>1380</v>
      </c>
      <c r="D54" s="73">
        <v>704</v>
      </c>
      <c r="E54" s="73">
        <v>676</v>
      </c>
      <c r="F54" s="73">
        <v>775</v>
      </c>
      <c r="G54" s="73">
        <v>605</v>
      </c>
      <c r="H54" s="177">
        <v>141.7361653177766</v>
      </c>
      <c r="I54" s="177">
        <v>139.49156908201073</v>
      </c>
      <c r="J54" s="177">
        <v>144.15182855315066</v>
      </c>
      <c r="K54" s="177">
        <v>178.64963924298655</v>
      </c>
      <c r="L54" s="177">
        <v>112.07231906340886</v>
      </c>
    </row>
    <row r="55" spans="1:12" ht="12.75">
      <c r="A55" s="174">
        <v>55978000</v>
      </c>
      <c r="B55" s="79" t="s">
        <v>280</v>
      </c>
      <c r="C55" s="175">
        <v>948</v>
      </c>
      <c r="D55" s="73">
        <v>551</v>
      </c>
      <c r="E55" s="73">
        <v>397</v>
      </c>
      <c r="F55" s="73">
        <v>404</v>
      </c>
      <c r="G55" s="73">
        <v>544</v>
      </c>
      <c r="H55" s="177">
        <v>124.04155653835082</v>
      </c>
      <c r="I55" s="177">
        <v>139.33845842605703</v>
      </c>
      <c r="J55" s="177">
        <v>107.64058348245757</v>
      </c>
      <c r="K55" s="177">
        <v>117.33271375464683</v>
      </c>
      <c r="L55" s="177">
        <v>129.54231556889081</v>
      </c>
    </row>
    <row r="56" spans="1:12" ht="12.75">
      <c r="A56" s="174">
        <v>55166000</v>
      </c>
      <c r="B56" s="79" t="s">
        <v>254</v>
      </c>
      <c r="C56" s="73">
        <v>595</v>
      </c>
      <c r="D56" s="73">
        <v>303</v>
      </c>
      <c r="E56" s="73">
        <v>292</v>
      </c>
      <c r="F56" s="73">
        <v>303</v>
      </c>
      <c r="G56" s="73">
        <v>292</v>
      </c>
      <c r="H56" s="177">
        <v>102.97146219476318</v>
      </c>
      <c r="I56" s="177">
        <v>102.09238855756595</v>
      </c>
      <c r="J56" s="177">
        <v>103.89980074010816</v>
      </c>
      <c r="K56" s="177">
        <v>117.36907344282616</v>
      </c>
      <c r="L56" s="177">
        <v>91.344198704914447</v>
      </c>
    </row>
    <row r="57" spans="1:12" ht="12.75">
      <c r="A57" s="174">
        <v>55570000</v>
      </c>
      <c r="B57" s="79" t="s">
        <v>267</v>
      </c>
      <c r="C57" s="73">
        <v>602</v>
      </c>
      <c r="D57" s="73">
        <v>351</v>
      </c>
      <c r="E57" s="73">
        <v>251</v>
      </c>
      <c r="F57" s="73">
        <v>340</v>
      </c>
      <c r="G57" s="73">
        <v>262</v>
      </c>
      <c r="H57" s="177">
        <v>101.61538072008508</v>
      </c>
      <c r="I57" s="177">
        <v>114.53744493392071</v>
      </c>
      <c r="J57" s="177">
        <v>87.76837541086789</v>
      </c>
      <c r="K57" s="177">
        <v>130.42811109406168</v>
      </c>
      <c r="L57" s="177">
        <v>78.975131876412973</v>
      </c>
    </row>
    <row r="58" spans="1:12" ht="12.75">
      <c r="A58" s="174">
        <v>55170000</v>
      </c>
      <c r="B58" s="79" t="s">
        <v>256</v>
      </c>
      <c r="C58" s="175">
        <v>997</v>
      </c>
      <c r="D58" s="73">
        <v>514</v>
      </c>
      <c r="E58" s="73">
        <v>483</v>
      </c>
      <c r="F58" s="73">
        <v>461</v>
      </c>
      <c r="G58" s="73">
        <v>536</v>
      </c>
      <c r="H58" s="177">
        <v>116.04627883697651</v>
      </c>
      <c r="I58" s="177">
        <v>115.74230448782905</v>
      </c>
      <c r="J58" s="177">
        <v>116.37152150343333</v>
      </c>
      <c r="K58" s="177">
        <v>117.75524279036502</v>
      </c>
      <c r="L58" s="177">
        <v>114.61563134823051</v>
      </c>
    </row>
    <row r="59" spans="1:12" ht="12.75">
      <c r="A59" s="174">
        <v>55124000</v>
      </c>
      <c r="B59" s="79" t="s">
        <v>24</v>
      </c>
      <c r="C59" s="79">
        <v>715</v>
      </c>
      <c r="D59" s="79">
        <v>387</v>
      </c>
      <c r="E59" s="79">
        <v>328</v>
      </c>
      <c r="F59" s="73">
        <v>310</v>
      </c>
      <c r="G59" s="73">
        <v>405</v>
      </c>
      <c r="H59" s="292">
        <v>98.687388717892091</v>
      </c>
      <c r="I59" s="292">
        <v>104.21715947649055</v>
      </c>
      <c r="J59" s="292">
        <v>92.873120593481886</v>
      </c>
      <c r="K59" s="177">
        <v>90.925089458555746</v>
      </c>
      <c r="L59" s="177">
        <v>105.58698542638892</v>
      </c>
    </row>
    <row r="60" spans="1:12" s="36" customFormat="1" ht="12.75">
      <c r="A60" s="42"/>
      <c r="B60" s="74" t="s">
        <v>179</v>
      </c>
      <c r="C60" s="74">
        <v>36980</v>
      </c>
      <c r="D60" s="74">
        <v>19996</v>
      </c>
      <c r="E60" s="74">
        <v>16984</v>
      </c>
      <c r="F60" s="74">
        <v>18728</v>
      </c>
      <c r="G60" s="74">
        <v>18252</v>
      </c>
      <c r="H60" s="342">
        <v>103.26283183097733</v>
      </c>
      <c r="I60" s="277">
        <v>108.0722910450141</v>
      </c>
      <c r="J60" s="277">
        <v>98.121797204938446</v>
      </c>
      <c r="K60" s="278">
        <v>113.38703193339178</v>
      </c>
      <c r="L60" s="279">
        <v>94.596170441028988</v>
      </c>
    </row>
    <row r="61" spans="1:12" s="36" customFormat="1" ht="12.75">
      <c r="A61" s="42"/>
      <c r="B61" s="74" t="s">
        <v>200</v>
      </c>
      <c r="C61" s="74">
        <v>20313</v>
      </c>
      <c r="D61" s="74">
        <v>10846</v>
      </c>
      <c r="E61" s="74">
        <v>9467</v>
      </c>
      <c r="F61" s="74">
        <v>10187</v>
      </c>
      <c r="G61" s="74">
        <v>10126</v>
      </c>
      <c r="H61" s="11">
        <v>106.27249978680626</v>
      </c>
      <c r="I61" s="277">
        <v>109.84470231741331</v>
      </c>
      <c r="J61" s="277">
        <v>102.45526848648232</v>
      </c>
      <c r="K61" s="280">
        <v>113.86410301979629</v>
      </c>
      <c r="L61" s="279">
        <v>99.592424445091396</v>
      </c>
    </row>
    <row r="62" spans="1:12" s="36" customFormat="1" ht="12.75">
      <c r="A62" s="42"/>
      <c r="B62" s="74" t="s">
        <v>201</v>
      </c>
      <c r="C62" s="74">
        <v>16667</v>
      </c>
      <c r="D62" s="74">
        <v>9150</v>
      </c>
      <c r="E62" s="74">
        <v>7517</v>
      </c>
      <c r="F62" s="74">
        <v>8541</v>
      </c>
      <c r="G62" s="74">
        <v>8126</v>
      </c>
      <c r="H62" s="12">
        <v>99.817577044652296</v>
      </c>
      <c r="I62" s="277">
        <v>106.04404710441804</v>
      </c>
      <c r="J62" s="277">
        <v>93.1593499542073</v>
      </c>
      <c r="K62" s="280">
        <v>112.82322248274495</v>
      </c>
      <c r="L62" s="279">
        <v>89.030492341033025</v>
      </c>
    </row>
    <row r="63" spans="1:12" s="36" customFormat="1" ht="12.75">
      <c r="A63" s="310" t="s">
        <v>370</v>
      </c>
      <c r="B63" s="311"/>
      <c r="C63" s="224"/>
      <c r="D63" s="224"/>
      <c r="E63" s="224"/>
      <c r="F63" s="224"/>
      <c r="G63" s="74"/>
      <c r="H63" s="277"/>
      <c r="I63" s="277"/>
      <c r="J63" s="277"/>
      <c r="K63" s="277"/>
      <c r="L63" s="279"/>
    </row>
    <row r="64" spans="1:12" s="36" customFormat="1" ht="12.75">
      <c r="A64" s="310" t="s">
        <v>378</v>
      </c>
      <c r="B64" s="311"/>
      <c r="C64" s="224"/>
      <c r="D64" s="224"/>
      <c r="E64" s="224"/>
      <c r="F64" s="224"/>
      <c r="G64" s="74"/>
      <c r="H64" s="277"/>
      <c r="I64" s="277"/>
      <c r="J64" s="277"/>
      <c r="K64" s="277"/>
      <c r="L64" s="279"/>
    </row>
    <row r="65" spans="1:12" s="36" customFormat="1" ht="12.75">
      <c r="A65" s="194">
        <v>1</v>
      </c>
      <c r="B65" s="311" t="s">
        <v>373</v>
      </c>
      <c r="C65" s="224"/>
      <c r="D65" s="224"/>
      <c r="E65" s="224"/>
      <c r="F65" s="224"/>
      <c r="G65" s="74"/>
      <c r="H65" s="277"/>
      <c r="I65" s="277"/>
      <c r="J65" s="277"/>
      <c r="K65" s="277"/>
      <c r="L65" s="279"/>
    </row>
    <row r="66" spans="1:12" ht="12">
      <c r="A66" s="60" t="s">
        <v>366</v>
      </c>
    </row>
    <row r="67" spans="1:12">
      <c r="B67" s="15"/>
      <c r="C67" s="18"/>
      <c r="D67" s="18"/>
      <c r="E67" s="18"/>
      <c r="F67" s="4"/>
      <c r="G67" s="4"/>
      <c r="H67" s="4"/>
      <c r="I67" s="4"/>
      <c r="J67" s="4"/>
    </row>
    <row r="68" spans="1:12">
      <c r="B68" s="15"/>
      <c r="C68" s="18"/>
      <c r="D68" s="18"/>
      <c r="E68" s="18"/>
      <c r="F68" s="18"/>
      <c r="G68" s="18"/>
      <c r="H68" s="4"/>
      <c r="I68" s="4"/>
      <c r="J68" s="4"/>
    </row>
    <row r="69" spans="1:12" ht="12.75">
      <c r="B69" s="15"/>
      <c r="C69" s="18"/>
      <c r="D69" s="4"/>
      <c r="E69" s="4"/>
      <c r="F69" s="4"/>
      <c r="G69" s="19"/>
      <c r="H69" s="4"/>
      <c r="I69" s="4"/>
      <c r="J69" s="4"/>
    </row>
    <row r="70" spans="1:12">
      <c r="B70" s="15"/>
      <c r="C70" s="4"/>
      <c r="D70" s="4"/>
      <c r="E70" s="4"/>
      <c r="F70" s="4"/>
      <c r="G70" s="4"/>
      <c r="H70" s="4"/>
      <c r="I70" s="4"/>
      <c r="J70" s="4"/>
    </row>
    <row r="71" spans="1:12">
      <c r="B71" s="15"/>
      <c r="C71" s="4"/>
      <c r="D71" s="4"/>
      <c r="E71" s="4"/>
      <c r="F71" s="4"/>
      <c r="G71" s="4"/>
      <c r="H71" s="4"/>
      <c r="I71" s="4"/>
      <c r="J71" s="4"/>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212"/>
  <sheetViews>
    <sheetView zoomScale="80" zoomScaleNormal="80" workbookViewId="0">
      <pane ySplit="5" topLeftCell="A6" activePane="bottomLeft" state="frozen"/>
      <selection pane="bottomLeft" activeCell="E223" sqref="E223"/>
    </sheetView>
  </sheetViews>
  <sheetFormatPr baseColWidth="10" defaultColWidth="11.42578125" defaultRowHeight="11.25"/>
  <cols>
    <col min="1" max="3" width="11.42578125" style="1"/>
    <col min="4" max="4" width="9.5703125" style="3" customWidth="1"/>
    <col min="5" max="5" width="40.7109375" style="36" customWidth="1"/>
    <col min="6" max="13" width="12.7109375" style="1" customWidth="1"/>
    <col min="14" max="15" width="12.7109375" style="4" customWidth="1"/>
    <col min="16" max="16384" width="11.42578125" style="1"/>
  </cols>
  <sheetData>
    <row r="1" spans="1:38" ht="18" customHeight="1">
      <c r="A1" s="50" t="s">
        <v>389</v>
      </c>
      <c r="D1" s="5"/>
    </row>
    <row r="2" spans="1:38" s="23" customFormat="1" ht="12.75" customHeight="1">
      <c r="A2" s="43"/>
      <c r="D2" s="24"/>
      <c r="E2" s="36"/>
      <c r="N2" s="4"/>
      <c r="O2" s="4"/>
    </row>
    <row r="3" spans="1:38" ht="26.25" customHeight="1">
      <c r="A3" s="369" t="s">
        <v>286</v>
      </c>
      <c r="B3" s="369" t="s">
        <v>302</v>
      </c>
      <c r="C3" s="369" t="s">
        <v>287</v>
      </c>
      <c r="D3" s="400" t="s">
        <v>246</v>
      </c>
      <c r="E3" s="402" t="s">
        <v>0</v>
      </c>
      <c r="F3" s="416" t="s">
        <v>182</v>
      </c>
      <c r="G3" s="416"/>
      <c r="H3" s="416"/>
      <c r="I3" s="416"/>
      <c r="J3" s="417"/>
      <c r="K3" s="415" t="s">
        <v>377</v>
      </c>
      <c r="L3" s="416"/>
      <c r="M3" s="416"/>
      <c r="N3" s="416"/>
      <c r="O3" s="416"/>
    </row>
    <row r="4" spans="1:38" ht="16.5" customHeight="1">
      <c r="A4" s="370"/>
      <c r="B4" s="370"/>
      <c r="C4" s="370"/>
      <c r="D4" s="401"/>
      <c r="E4" s="403"/>
      <c r="F4" s="406" t="s">
        <v>1</v>
      </c>
      <c r="G4" s="408" t="s">
        <v>4</v>
      </c>
      <c r="H4" s="409"/>
      <c r="I4" s="410" t="s">
        <v>5</v>
      </c>
      <c r="J4" s="411"/>
      <c r="K4" s="412" t="s">
        <v>1</v>
      </c>
      <c r="L4" s="408" t="s">
        <v>4</v>
      </c>
      <c r="M4" s="409"/>
      <c r="N4" s="410" t="s">
        <v>5</v>
      </c>
      <c r="O4" s="410"/>
    </row>
    <row r="5" spans="1:38" s="2" customFormat="1" ht="68.25" customHeight="1">
      <c r="A5" s="371"/>
      <c r="B5" s="371"/>
      <c r="C5" s="371"/>
      <c r="D5" s="401"/>
      <c r="E5" s="403"/>
      <c r="F5" s="407"/>
      <c r="G5" s="263" t="s">
        <v>2</v>
      </c>
      <c r="H5" s="263" t="s">
        <v>3</v>
      </c>
      <c r="I5" s="263" t="s">
        <v>183</v>
      </c>
      <c r="J5" s="282" t="s">
        <v>374</v>
      </c>
      <c r="K5" s="413"/>
      <c r="L5" s="263" t="s">
        <v>2</v>
      </c>
      <c r="M5" s="263" t="s">
        <v>3</v>
      </c>
      <c r="N5" s="263" t="s">
        <v>202</v>
      </c>
      <c r="O5" s="263" t="s">
        <v>191</v>
      </c>
      <c r="Q5" s="10"/>
      <c r="R5" s="10"/>
      <c r="S5" s="10"/>
    </row>
    <row r="6" spans="1:38" s="4" customFormat="1" ht="12.75">
      <c r="A6" s="138">
        <v>1</v>
      </c>
      <c r="B6" s="138">
        <v>1</v>
      </c>
      <c r="C6" s="139">
        <v>1</v>
      </c>
      <c r="D6" s="128">
        <v>911000</v>
      </c>
      <c r="E6" s="56" t="s">
        <v>133</v>
      </c>
      <c r="F6" s="150">
        <v>500.99999999999994</v>
      </c>
      <c r="G6" s="150">
        <v>371</v>
      </c>
      <c r="H6" s="150">
        <v>130</v>
      </c>
      <c r="I6" s="151">
        <v>113.99999999999993</v>
      </c>
      <c r="J6" s="151">
        <v>387</v>
      </c>
      <c r="K6" s="152">
        <v>108.49792099792099</v>
      </c>
      <c r="L6" s="152">
        <v>154.85432840804742</v>
      </c>
      <c r="M6" s="152">
        <v>58.511117112251327</v>
      </c>
      <c r="N6" s="152">
        <v>101.1445302102741</v>
      </c>
      <c r="O6" s="152">
        <v>110.87236785560808</v>
      </c>
      <c r="P6" s="68"/>
      <c r="Q6" s="67"/>
      <c r="R6" s="67"/>
      <c r="S6" s="67"/>
      <c r="Z6" s="18"/>
      <c r="AA6" s="18"/>
      <c r="AB6" s="18"/>
      <c r="AC6" s="18"/>
      <c r="AD6" s="18"/>
      <c r="AE6" s="18"/>
      <c r="AF6" s="18"/>
      <c r="AG6" s="18"/>
      <c r="AH6" s="18"/>
      <c r="AI6" s="18"/>
      <c r="AJ6" s="18"/>
      <c r="AK6" s="18"/>
      <c r="AL6" s="18"/>
    </row>
    <row r="7" spans="1:38" s="4" customFormat="1" ht="12.75">
      <c r="A7" s="138">
        <v>1</v>
      </c>
      <c r="B7" s="138">
        <v>1</v>
      </c>
      <c r="C7" s="139">
        <v>1</v>
      </c>
      <c r="D7" s="128">
        <v>913000</v>
      </c>
      <c r="E7" s="56" t="s">
        <v>134</v>
      </c>
      <c r="F7" s="150">
        <v>1571.0000000000009</v>
      </c>
      <c r="G7" s="150">
        <v>1011</v>
      </c>
      <c r="H7" s="150">
        <v>560</v>
      </c>
      <c r="I7" s="151">
        <v>475.00000000000074</v>
      </c>
      <c r="J7" s="151">
        <v>1096</v>
      </c>
      <c r="K7" s="152">
        <v>195.04624743931973</v>
      </c>
      <c r="L7" s="152">
        <v>242.88871804728041</v>
      </c>
      <c r="M7" s="152">
        <v>143.88119524164333</v>
      </c>
      <c r="N7" s="152">
        <v>236.78963110668033</v>
      </c>
      <c r="O7" s="152">
        <v>181.2019508969166</v>
      </c>
      <c r="P7" s="288"/>
      <c r="Q7" s="289"/>
      <c r="R7" s="67"/>
      <c r="S7" s="67"/>
      <c r="T7" s="18"/>
      <c r="Z7" s="18"/>
      <c r="AA7" s="18"/>
      <c r="AB7" s="18"/>
      <c r="AC7" s="18"/>
      <c r="AD7" s="18"/>
      <c r="AE7" s="18"/>
      <c r="AF7" s="18"/>
      <c r="AG7" s="18"/>
      <c r="AH7" s="18"/>
      <c r="AI7" s="18"/>
    </row>
    <row r="8" spans="1:38" s="4" customFormat="1" ht="12.75">
      <c r="A8" s="138">
        <v>1</v>
      </c>
      <c r="B8" s="138">
        <v>1</v>
      </c>
      <c r="C8" s="139">
        <v>1</v>
      </c>
      <c r="D8" s="128">
        <v>112000</v>
      </c>
      <c r="E8" s="56" t="s">
        <v>16</v>
      </c>
      <c r="F8" s="150">
        <v>937.00000000000023</v>
      </c>
      <c r="G8" s="150">
        <v>727</v>
      </c>
      <c r="H8" s="150">
        <v>210</v>
      </c>
      <c r="I8" s="151">
        <v>203.00000000000003</v>
      </c>
      <c r="J8" s="151">
        <v>734.00000000000023</v>
      </c>
      <c r="K8" s="152">
        <v>130.43417737377678</v>
      </c>
      <c r="L8" s="152">
        <v>195.56679399580352</v>
      </c>
      <c r="M8" s="152">
        <v>60.583330929232893</v>
      </c>
      <c r="N8" s="152">
        <v>111.784140969163</v>
      </c>
      <c r="O8" s="152">
        <v>136.74385677291954</v>
      </c>
      <c r="P8" s="68"/>
      <c r="Q8" s="67"/>
      <c r="R8" s="67"/>
      <c r="S8" s="67"/>
      <c r="Z8" s="18"/>
      <c r="AA8" s="18"/>
      <c r="AB8" s="18"/>
      <c r="AC8" s="18"/>
      <c r="AD8" s="18"/>
      <c r="AE8" s="18"/>
      <c r="AF8" s="18"/>
      <c r="AG8" s="18"/>
      <c r="AH8" s="18"/>
      <c r="AI8" s="18"/>
    </row>
    <row r="9" spans="1:38" s="4" customFormat="1" ht="12.75">
      <c r="A9" s="138">
        <v>1</v>
      </c>
      <c r="B9" s="138">
        <v>1</v>
      </c>
      <c r="C9" s="139">
        <v>1</v>
      </c>
      <c r="D9" s="128">
        <v>113000</v>
      </c>
      <c r="E9" s="56" t="s">
        <v>17</v>
      </c>
      <c r="F9" s="150">
        <v>623</v>
      </c>
      <c r="G9" s="150">
        <v>456</v>
      </c>
      <c r="H9" s="150">
        <v>167</v>
      </c>
      <c r="I9" s="151">
        <v>94.999999999999986</v>
      </c>
      <c r="J9" s="151">
        <v>528</v>
      </c>
      <c r="K9" s="152">
        <v>80.488876256427488</v>
      </c>
      <c r="L9" s="152">
        <v>114.01425178147269</v>
      </c>
      <c r="M9" s="152">
        <v>44.644050578768677</v>
      </c>
      <c r="N9" s="152">
        <v>47.863764611043926</v>
      </c>
      <c r="O9" s="152">
        <v>91.739931195051611</v>
      </c>
      <c r="P9" s="68"/>
      <c r="Q9" s="67"/>
      <c r="R9" s="67"/>
      <c r="S9" s="67"/>
      <c r="Z9" s="18"/>
      <c r="AA9" s="18"/>
      <c r="AB9" s="18"/>
      <c r="AC9" s="18"/>
      <c r="AD9" s="18"/>
      <c r="AE9" s="18"/>
      <c r="AF9" s="18"/>
      <c r="AG9" s="18"/>
      <c r="AH9" s="18"/>
      <c r="AI9" s="18"/>
    </row>
    <row r="10" spans="1:38" s="4" customFormat="1" ht="12.75">
      <c r="A10" s="138">
        <v>1</v>
      </c>
      <c r="B10" s="138">
        <v>1</v>
      </c>
      <c r="C10" s="139">
        <v>1</v>
      </c>
      <c r="D10" s="128">
        <v>513000</v>
      </c>
      <c r="E10" s="56" t="s">
        <v>96</v>
      </c>
      <c r="F10" s="150">
        <v>173</v>
      </c>
      <c r="G10" s="150">
        <v>131</v>
      </c>
      <c r="H10" s="150">
        <v>42</v>
      </c>
      <c r="I10" s="151">
        <v>33.000000000000007</v>
      </c>
      <c r="J10" s="151">
        <v>140</v>
      </c>
      <c r="K10" s="152">
        <v>44.876783398184173</v>
      </c>
      <c r="L10" s="152">
        <v>64.506598384872959</v>
      </c>
      <c r="M10" s="152">
        <v>23.023791250959324</v>
      </c>
      <c r="N10" s="152">
        <v>33.639143730886857</v>
      </c>
      <c r="O10" s="152">
        <v>48.712595685455817</v>
      </c>
      <c r="P10" s="68"/>
      <c r="Q10" s="67"/>
      <c r="R10" s="67"/>
      <c r="S10" s="67"/>
      <c r="Z10" s="18"/>
      <c r="AA10" s="18"/>
      <c r="AB10" s="18"/>
      <c r="AC10" s="18"/>
      <c r="AD10" s="18"/>
      <c r="AE10" s="18"/>
      <c r="AF10" s="18"/>
      <c r="AG10" s="18"/>
      <c r="AH10" s="18"/>
      <c r="AI10" s="18"/>
    </row>
    <row r="11" spans="1:38" s="4" customFormat="1" ht="12.75">
      <c r="A11" s="138">
        <v>1</v>
      </c>
      <c r="B11" s="138">
        <v>1</v>
      </c>
      <c r="C11" s="139">
        <v>1</v>
      </c>
      <c r="D11" s="128">
        <v>914000</v>
      </c>
      <c r="E11" s="56" t="s">
        <v>135</v>
      </c>
      <c r="F11" s="150">
        <v>309</v>
      </c>
      <c r="G11" s="150">
        <v>227</v>
      </c>
      <c r="H11" s="150">
        <v>82</v>
      </c>
      <c r="I11" s="151">
        <v>45.999999999999986</v>
      </c>
      <c r="J11" s="151">
        <v>263</v>
      </c>
      <c r="K11" s="152">
        <v>111.28718576676512</v>
      </c>
      <c r="L11" s="152">
        <v>158.56384464934339</v>
      </c>
      <c r="M11" s="152">
        <v>60.966542750929371</v>
      </c>
      <c r="N11" s="152">
        <v>66.850748437727049</v>
      </c>
      <c r="O11" s="152">
        <v>125.9276993057218</v>
      </c>
      <c r="P11" s="68"/>
      <c r="Q11" s="67"/>
      <c r="R11" s="67"/>
      <c r="S11" s="67"/>
      <c r="Z11" s="18"/>
      <c r="AA11" s="18"/>
      <c r="AB11" s="18"/>
      <c r="AC11" s="18"/>
      <c r="AD11" s="18"/>
      <c r="AE11" s="18"/>
      <c r="AF11" s="18"/>
      <c r="AG11" s="18"/>
      <c r="AH11" s="18"/>
      <c r="AI11" s="18"/>
    </row>
    <row r="12" spans="1:38" s="4" customFormat="1" ht="12.75">
      <c r="A12" s="138">
        <v>1</v>
      </c>
      <c r="B12" s="138">
        <v>1</v>
      </c>
      <c r="C12" s="139">
        <v>1</v>
      </c>
      <c r="D12" s="128">
        <v>915000</v>
      </c>
      <c r="E12" s="56" t="s">
        <v>136</v>
      </c>
      <c r="F12" s="150">
        <v>329</v>
      </c>
      <c r="G12" s="150">
        <v>259</v>
      </c>
      <c r="H12" s="150">
        <v>70</v>
      </c>
      <c r="I12" s="151">
        <v>63.000000000000014</v>
      </c>
      <c r="J12" s="151">
        <v>266</v>
      </c>
      <c r="K12" s="152">
        <v>120.3233002962367</v>
      </c>
      <c r="L12" s="152">
        <v>183.16831683168317</v>
      </c>
      <c r="M12" s="152">
        <v>53.018253427251381</v>
      </c>
      <c r="N12" s="152">
        <v>96.051227321238017</v>
      </c>
      <c r="O12" s="152">
        <v>127.98306389530408</v>
      </c>
      <c r="P12" s="68"/>
      <c r="Q12" s="67"/>
      <c r="R12" s="67"/>
      <c r="S12" s="67"/>
      <c r="Z12" s="18"/>
      <c r="AA12" s="18"/>
      <c r="AB12" s="18"/>
      <c r="AC12" s="18"/>
      <c r="AD12" s="18"/>
      <c r="AE12" s="18"/>
      <c r="AF12" s="18"/>
      <c r="AG12" s="18"/>
      <c r="AH12" s="18"/>
      <c r="AI12" s="18"/>
    </row>
    <row r="13" spans="1:38" s="4" customFormat="1" ht="12.75">
      <c r="A13" s="138">
        <v>1</v>
      </c>
      <c r="B13" s="138">
        <v>1</v>
      </c>
      <c r="C13" s="139">
        <v>1</v>
      </c>
      <c r="D13" s="128">
        <v>916000</v>
      </c>
      <c r="E13" s="56" t="s">
        <v>137</v>
      </c>
      <c r="F13" s="150">
        <v>183.00000000000003</v>
      </c>
      <c r="G13" s="150">
        <v>130</v>
      </c>
      <c r="H13" s="150">
        <v>53</v>
      </c>
      <c r="I13" s="151">
        <v>18.999999999999996</v>
      </c>
      <c r="J13" s="151">
        <v>164.00000000000003</v>
      </c>
      <c r="K13" s="152">
        <v>83.588361576759709</v>
      </c>
      <c r="L13" s="152">
        <v>115.51448373911498</v>
      </c>
      <c r="M13" s="152">
        <v>49.816712097001599</v>
      </c>
      <c r="N13" s="152">
        <v>35.944003026863406</v>
      </c>
      <c r="O13" s="152">
        <v>98.753537664840152</v>
      </c>
      <c r="P13" s="68"/>
      <c r="Q13" s="67"/>
      <c r="R13" s="67"/>
      <c r="S13" s="67"/>
      <c r="Z13" s="18"/>
      <c r="AA13" s="18"/>
      <c r="AB13" s="18"/>
      <c r="AC13" s="18"/>
      <c r="AD13" s="18"/>
      <c r="AE13" s="18"/>
      <c r="AF13" s="18"/>
      <c r="AG13" s="18"/>
      <c r="AH13" s="18"/>
      <c r="AI13" s="18"/>
    </row>
    <row r="14" spans="1:38" s="4" customFormat="1" ht="12.75">
      <c r="A14" s="138">
        <v>1</v>
      </c>
      <c r="B14" s="138">
        <v>1</v>
      </c>
      <c r="C14" s="139">
        <v>1</v>
      </c>
      <c r="D14" s="128">
        <v>114000</v>
      </c>
      <c r="E14" s="56" t="s">
        <v>18</v>
      </c>
      <c r="F14" s="150">
        <v>169</v>
      </c>
      <c r="G14" s="150">
        <v>123</v>
      </c>
      <c r="H14" s="150">
        <v>46</v>
      </c>
      <c r="I14" s="151">
        <v>23.000000000000004</v>
      </c>
      <c r="J14" s="151">
        <v>146</v>
      </c>
      <c r="K14" s="152">
        <v>53.072888860974153</v>
      </c>
      <c r="L14" s="152">
        <v>73.971614144815973</v>
      </c>
      <c r="M14" s="152">
        <v>30.233322379231023</v>
      </c>
      <c r="N14" s="152">
        <v>28.717692595829693</v>
      </c>
      <c r="O14" s="152">
        <v>61.257027775446844</v>
      </c>
      <c r="P14" s="68"/>
      <c r="Q14" s="67"/>
      <c r="R14" s="67"/>
      <c r="S14" s="67"/>
      <c r="Z14" s="18"/>
      <c r="AA14" s="18"/>
      <c r="AB14" s="18"/>
      <c r="AC14" s="18"/>
      <c r="AD14" s="18"/>
      <c r="AE14" s="18"/>
      <c r="AF14" s="18"/>
      <c r="AG14" s="18"/>
      <c r="AH14" s="18"/>
      <c r="AI14" s="18"/>
    </row>
    <row r="15" spans="1:38" s="4" customFormat="1" ht="12.75">
      <c r="A15" s="138">
        <v>1</v>
      </c>
      <c r="B15" s="138">
        <v>1</v>
      </c>
      <c r="C15" s="139">
        <v>1</v>
      </c>
      <c r="D15" s="128">
        <v>116000</v>
      </c>
      <c r="E15" s="56" t="s">
        <v>19</v>
      </c>
      <c r="F15" s="150">
        <v>268</v>
      </c>
      <c r="G15" s="150">
        <v>219</v>
      </c>
      <c r="H15" s="150">
        <v>49</v>
      </c>
      <c r="I15" s="151">
        <v>60.000000000000007</v>
      </c>
      <c r="J15" s="151">
        <v>208</v>
      </c>
      <c r="K15" s="152">
        <v>73.016564952048824</v>
      </c>
      <c r="L15" s="152">
        <v>115.81786450896398</v>
      </c>
      <c r="M15" s="152">
        <v>27.535824669851081</v>
      </c>
      <c r="N15" s="152">
        <v>65.825562260010983</v>
      </c>
      <c r="O15" s="152">
        <v>75.39236652288956</v>
      </c>
      <c r="P15" s="68"/>
      <c r="Q15" s="67"/>
      <c r="R15" s="67"/>
      <c r="S15" s="67"/>
      <c r="Z15" s="18"/>
      <c r="AA15" s="18"/>
      <c r="AB15" s="18"/>
      <c r="AC15" s="18"/>
      <c r="AD15" s="18"/>
      <c r="AE15" s="18"/>
      <c r="AF15" s="18"/>
      <c r="AG15" s="18"/>
      <c r="AH15" s="18"/>
      <c r="AI15" s="18"/>
    </row>
    <row r="16" spans="1:38" s="4" customFormat="1" ht="12.75">
      <c r="A16" s="138">
        <v>1</v>
      </c>
      <c r="B16" s="138">
        <v>1</v>
      </c>
      <c r="C16" s="139">
        <v>1</v>
      </c>
      <c r="D16" s="128">
        <v>117000</v>
      </c>
      <c r="E16" s="56" t="s">
        <v>20</v>
      </c>
      <c r="F16" s="150">
        <v>326</v>
      </c>
      <c r="G16" s="150">
        <v>219</v>
      </c>
      <c r="H16" s="150">
        <v>107</v>
      </c>
      <c r="I16" s="150">
        <v>66.999999999999986</v>
      </c>
      <c r="J16" s="150">
        <v>259</v>
      </c>
      <c r="K16" s="140">
        <v>143.72630279516798</v>
      </c>
      <c r="L16" s="140">
        <v>187.17948717948718</v>
      </c>
      <c r="M16" s="140">
        <v>97.432161719176833</v>
      </c>
      <c r="N16" s="140">
        <v>111.07427055702915</v>
      </c>
      <c r="O16" s="140">
        <v>155.55555555555554</v>
      </c>
      <c r="P16" s="68"/>
      <c r="Q16" s="67"/>
      <c r="R16" s="67"/>
      <c r="S16" s="67"/>
      <c r="Z16" s="18"/>
      <c r="AA16" s="18"/>
      <c r="AB16" s="18"/>
      <c r="AC16" s="18"/>
      <c r="AD16" s="18"/>
      <c r="AE16" s="18"/>
      <c r="AF16" s="18"/>
      <c r="AG16" s="18"/>
      <c r="AH16" s="18"/>
      <c r="AI16" s="18"/>
    </row>
    <row r="17" spans="1:35" s="4" customFormat="1" ht="12.75">
      <c r="A17" s="138">
        <v>1</v>
      </c>
      <c r="B17" s="138">
        <v>1</v>
      </c>
      <c r="C17" s="139">
        <v>1</v>
      </c>
      <c r="D17" s="128">
        <v>119000</v>
      </c>
      <c r="E17" s="56" t="s">
        <v>21</v>
      </c>
      <c r="F17" s="150">
        <v>280</v>
      </c>
      <c r="G17" s="150">
        <v>195</v>
      </c>
      <c r="H17" s="150">
        <v>85</v>
      </c>
      <c r="I17" s="151">
        <v>38.999999999999993</v>
      </c>
      <c r="J17" s="151">
        <v>241</v>
      </c>
      <c r="K17" s="152">
        <v>99.058940069341247</v>
      </c>
      <c r="L17" s="152">
        <v>134.24204874019</v>
      </c>
      <c r="M17" s="152">
        <v>61.863173216885009</v>
      </c>
      <c r="N17" s="152">
        <v>54.046563192904649</v>
      </c>
      <c r="O17" s="152">
        <v>114.48931116389548</v>
      </c>
      <c r="P17" s="68"/>
      <c r="Q17" s="67"/>
      <c r="R17" s="67"/>
      <c r="S17" s="67"/>
      <c r="Z17" s="18"/>
      <c r="AA17" s="18"/>
      <c r="AB17" s="18"/>
      <c r="AC17" s="18"/>
      <c r="AD17" s="18"/>
      <c r="AE17" s="18"/>
      <c r="AF17" s="18"/>
      <c r="AG17" s="18"/>
      <c r="AH17" s="18"/>
      <c r="AI17" s="18"/>
    </row>
    <row r="18" spans="1:35" s="4" customFormat="1" ht="12.75">
      <c r="A18" s="138">
        <v>1</v>
      </c>
      <c r="B18" s="138">
        <v>1</v>
      </c>
      <c r="C18" s="139">
        <v>1</v>
      </c>
      <c r="D18" s="128">
        <v>124000</v>
      </c>
      <c r="E18" s="56" t="s">
        <v>24</v>
      </c>
      <c r="F18" s="150">
        <v>911.99999999999977</v>
      </c>
      <c r="G18" s="150">
        <v>613</v>
      </c>
      <c r="H18" s="150">
        <v>299</v>
      </c>
      <c r="I18" s="151">
        <v>215.99999999999989</v>
      </c>
      <c r="J18" s="151">
        <v>696</v>
      </c>
      <c r="K18" s="152">
        <v>177.51133775814074</v>
      </c>
      <c r="L18" s="152">
        <v>233.34602207841647</v>
      </c>
      <c r="M18" s="152">
        <v>119.09029354363325</v>
      </c>
      <c r="N18" s="152">
        <v>165.89861751152065</v>
      </c>
      <c r="O18" s="152">
        <v>181.45318976979428</v>
      </c>
      <c r="P18" s="68"/>
      <c r="Q18" s="67"/>
      <c r="R18" s="67"/>
      <c r="S18" s="67"/>
      <c r="Z18" s="18"/>
      <c r="AA18" s="18"/>
      <c r="AB18" s="18"/>
      <c r="AC18" s="18"/>
      <c r="AD18" s="18"/>
      <c r="AE18" s="18"/>
      <c r="AF18" s="18"/>
      <c r="AG18" s="18"/>
      <c r="AH18" s="18"/>
      <c r="AI18" s="18"/>
    </row>
    <row r="19" spans="1:35" s="4" customFormat="1" ht="12.75">
      <c r="A19" s="141"/>
      <c r="B19" s="141"/>
      <c r="C19" s="141"/>
      <c r="D19" s="132"/>
      <c r="E19" s="112" t="s">
        <v>209</v>
      </c>
      <c r="F19" s="113">
        <v>6581.0000000000009</v>
      </c>
      <c r="G19" s="113">
        <v>4681</v>
      </c>
      <c r="H19" s="113">
        <v>1900</v>
      </c>
      <c r="I19" s="113">
        <v>1453.0000000000005</v>
      </c>
      <c r="J19" s="113">
        <v>5128</v>
      </c>
      <c r="K19" s="272">
        <v>117.0196876155794</v>
      </c>
      <c r="L19" s="272">
        <v>160.96863157749948</v>
      </c>
      <c r="M19" s="272">
        <v>69.960453932882146</v>
      </c>
      <c r="N19" s="272">
        <v>102.85487764304477</v>
      </c>
      <c r="O19" s="272">
        <v>121.77138419964048</v>
      </c>
      <c r="P19" s="18"/>
      <c r="Q19" s="18"/>
      <c r="R19" s="18"/>
      <c r="S19" s="18"/>
      <c r="T19" s="18"/>
      <c r="U19" s="18"/>
      <c r="V19" s="18"/>
      <c r="Z19" s="18"/>
      <c r="AA19" s="18"/>
      <c r="AB19" s="18"/>
      <c r="AC19" s="18"/>
      <c r="AD19" s="18"/>
      <c r="AE19" s="18"/>
      <c r="AF19" s="18"/>
      <c r="AG19" s="18"/>
      <c r="AH19" s="18"/>
      <c r="AI19" s="18"/>
    </row>
    <row r="20" spans="1:35" s="4" customFormat="1" ht="12.75">
      <c r="A20" s="138">
        <v>2</v>
      </c>
      <c r="B20" s="138">
        <v>2</v>
      </c>
      <c r="C20" s="139">
        <v>1</v>
      </c>
      <c r="D20" s="128">
        <v>334002</v>
      </c>
      <c r="E20" s="56" t="s">
        <v>249</v>
      </c>
      <c r="F20" s="150">
        <v>767.00000000000023</v>
      </c>
      <c r="G20" s="150">
        <v>522</v>
      </c>
      <c r="H20" s="150">
        <v>245</v>
      </c>
      <c r="I20" s="150">
        <v>125.99999999999994</v>
      </c>
      <c r="J20" s="150">
        <v>641.00000000000023</v>
      </c>
      <c r="K20" s="140">
        <v>222.32528479086355</v>
      </c>
      <c r="L20" s="140">
        <v>279.75775765046359</v>
      </c>
      <c r="M20" s="140">
        <v>154.67171717171718</v>
      </c>
      <c r="N20" s="140">
        <v>178.97727272727263</v>
      </c>
      <c r="O20" s="140">
        <v>233.43894533668387</v>
      </c>
      <c r="Q20" s="67"/>
      <c r="R20" s="67"/>
      <c r="S20" s="67"/>
      <c r="Z20" s="18"/>
      <c r="AA20" s="18"/>
      <c r="AB20" s="18"/>
      <c r="AC20" s="18"/>
      <c r="AD20" s="18"/>
      <c r="AE20" s="18"/>
      <c r="AF20" s="18"/>
      <c r="AG20" s="18"/>
      <c r="AH20" s="18"/>
      <c r="AI20" s="18"/>
    </row>
    <row r="21" spans="1:35" s="4" customFormat="1" ht="12.75">
      <c r="A21" s="138">
        <v>2</v>
      </c>
      <c r="B21" s="138">
        <v>2</v>
      </c>
      <c r="C21" s="139">
        <v>1</v>
      </c>
      <c r="D21" s="128">
        <v>711000</v>
      </c>
      <c r="E21" s="56" t="s">
        <v>368</v>
      </c>
      <c r="F21" s="150">
        <v>954.00000000000023</v>
      </c>
      <c r="G21" s="150">
        <v>680</v>
      </c>
      <c r="H21" s="150">
        <v>274</v>
      </c>
      <c r="I21" s="150">
        <v>245.00000000000009</v>
      </c>
      <c r="J21" s="150">
        <v>709.00000000000011</v>
      </c>
      <c r="K21" s="140">
        <v>192.09471840202971</v>
      </c>
      <c r="L21" s="140">
        <v>268.60483488702801</v>
      </c>
      <c r="M21" s="140">
        <v>112.53953259128434</v>
      </c>
      <c r="N21" s="140">
        <v>201.21550591327207</v>
      </c>
      <c r="O21" s="140">
        <v>189.13223250726921</v>
      </c>
      <c r="Q21" s="67"/>
      <c r="R21" s="67"/>
      <c r="S21" s="67"/>
      <c r="Z21" s="18"/>
      <c r="AA21" s="18"/>
      <c r="AB21" s="18"/>
      <c r="AC21" s="18"/>
      <c r="AD21" s="18"/>
      <c r="AE21" s="18"/>
      <c r="AF21" s="18"/>
      <c r="AG21" s="18"/>
      <c r="AH21" s="18"/>
      <c r="AI21" s="18"/>
    </row>
    <row r="22" spans="1:35" s="15" customFormat="1" ht="12.75">
      <c r="A22" s="138">
        <v>2</v>
      </c>
      <c r="B22" s="138">
        <v>2</v>
      </c>
      <c r="C22" s="139">
        <v>1</v>
      </c>
      <c r="D22" s="128">
        <v>314000</v>
      </c>
      <c r="E22" s="56" t="s">
        <v>54</v>
      </c>
      <c r="F22" s="150">
        <v>374</v>
      </c>
      <c r="G22" s="150">
        <v>296</v>
      </c>
      <c r="H22" s="150">
        <v>78</v>
      </c>
      <c r="I22" s="150">
        <v>124</v>
      </c>
      <c r="J22" s="150">
        <v>249.99999999999997</v>
      </c>
      <c r="K22" s="140">
        <v>76.116821003358098</v>
      </c>
      <c r="L22" s="140">
        <v>118.28171828171828</v>
      </c>
      <c r="M22" s="140">
        <v>32.351721277478227</v>
      </c>
      <c r="N22" s="140">
        <v>99.144479091708646</v>
      </c>
      <c r="O22" s="140">
        <v>68.253794910997044</v>
      </c>
      <c r="Q22" s="38"/>
      <c r="R22" s="38"/>
      <c r="S22" s="38"/>
      <c r="Z22" s="18"/>
      <c r="AA22" s="18"/>
      <c r="AB22" s="18"/>
      <c r="AC22" s="18"/>
      <c r="AD22" s="18"/>
      <c r="AE22" s="18"/>
      <c r="AF22" s="18"/>
      <c r="AG22" s="18"/>
      <c r="AH22" s="18"/>
      <c r="AI22" s="18"/>
    </row>
    <row r="23" spans="1:35" s="15" customFormat="1" ht="12.75">
      <c r="A23" s="138">
        <v>2</v>
      </c>
      <c r="B23" s="138">
        <v>2</v>
      </c>
      <c r="C23" s="139">
        <v>1</v>
      </c>
      <c r="D23" s="128">
        <v>512000</v>
      </c>
      <c r="E23" s="56" t="s">
        <v>95</v>
      </c>
      <c r="F23" s="150">
        <v>232.00000000000006</v>
      </c>
      <c r="G23" s="150">
        <v>178</v>
      </c>
      <c r="H23" s="150">
        <v>54</v>
      </c>
      <c r="I23" s="150">
        <v>39.000000000000007</v>
      </c>
      <c r="J23" s="150">
        <v>193.00000000000006</v>
      </c>
      <c r="K23" s="140">
        <v>146.3722397476341</v>
      </c>
      <c r="L23" s="140">
        <v>217.04670162175344</v>
      </c>
      <c r="M23" s="140">
        <v>70.597463720747811</v>
      </c>
      <c r="N23" s="140">
        <v>101.58895545715032</v>
      </c>
      <c r="O23" s="140">
        <v>160.68603779868459</v>
      </c>
      <c r="P23" s="69"/>
      <c r="Q23" s="38"/>
      <c r="R23" s="38"/>
      <c r="S23" s="38"/>
      <c r="Z23" s="18"/>
      <c r="AA23" s="18"/>
      <c r="AB23" s="18"/>
      <c r="AC23" s="18"/>
      <c r="AD23" s="18"/>
      <c r="AE23" s="18"/>
      <c r="AF23" s="18"/>
      <c r="AG23" s="18"/>
      <c r="AH23" s="18"/>
      <c r="AI23" s="18"/>
    </row>
    <row r="24" spans="1:35" s="15" customFormat="1" ht="12.75">
      <c r="A24" s="138">
        <v>2</v>
      </c>
      <c r="B24" s="138">
        <v>2</v>
      </c>
      <c r="C24" s="139">
        <v>1</v>
      </c>
      <c r="D24" s="128">
        <v>111000</v>
      </c>
      <c r="E24" s="56" t="s">
        <v>15</v>
      </c>
      <c r="F24" s="150">
        <v>515</v>
      </c>
      <c r="G24" s="150">
        <v>380</v>
      </c>
      <c r="H24" s="150">
        <v>135</v>
      </c>
      <c r="I24" s="150">
        <v>83.999999999999986</v>
      </c>
      <c r="J24" s="150">
        <v>431</v>
      </c>
      <c r="K24" s="140">
        <v>65.722307299642665</v>
      </c>
      <c r="L24" s="140">
        <v>94.269412056561649</v>
      </c>
      <c r="M24" s="140">
        <v>35.479632063074902</v>
      </c>
      <c r="N24" s="140">
        <v>38.711461357666245</v>
      </c>
      <c r="O24" s="140">
        <v>76.066430172429008</v>
      </c>
      <c r="P24" s="69"/>
      <c r="Q24" s="38"/>
      <c r="R24" s="38"/>
      <c r="S24" s="38"/>
      <c r="Z24" s="18"/>
      <c r="AA24" s="18"/>
      <c r="AB24" s="18"/>
      <c r="AC24" s="18"/>
      <c r="AD24" s="18"/>
      <c r="AE24" s="18"/>
      <c r="AF24" s="18"/>
      <c r="AG24" s="18"/>
      <c r="AH24" s="18"/>
      <c r="AI24" s="18"/>
    </row>
    <row r="25" spans="1:35" s="15" customFormat="1" ht="12.75">
      <c r="A25" s="138">
        <v>2</v>
      </c>
      <c r="B25" s="138">
        <v>2</v>
      </c>
      <c r="C25" s="139">
        <v>1</v>
      </c>
      <c r="D25" s="128">
        <v>315000</v>
      </c>
      <c r="E25" s="56" t="s">
        <v>55</v>
      </c>
      <c r="F25" s="150">
        <v>2355.9999999999991</v>
      </c>
      <c r="G25" s="150">
        <v>1570</v>
      </c>
      <c r="H25" s="150">
        <v>786</v>
      </c>
      <c r="I25" s="151">
        <v>403.99999999999966</v>
      </c>
      <c r="J25" s="151">
        <v>1951.9999999999993</v>
      </c>
      <c r="K25" s="152">
        <v>164.64126234285348</v>
      </c>
      <c r="L25" s="152">
        <v>214.62747778537252</v>
      </c>
      <c r="M25" s="152">
        <v>112.36758209552673</v>
      </c>
      <c r="N25" s="152">
        <v>106.93771672092952</v>
      </c>
      <c r="O25" s="152">
        <v>185.33991644511957</v>
      </c>
      <c r="P25" s="290"/>
      <c r="Q25" s="45"/>
      <c r="R25" s="38"/>
      <c r="S25" s="38"/>
      <c r="T25" s="291"/>
      <c r="Z25" s="18"/>
      <c r="AA25" s="18"/>
      <c r="AB25" s="18"/>
      <c r="AC25" s="18"/>
      <c r="AD25" s="18"/>
      <c r="AE25" s="18"/>
      <c r="AF25" s="18"/>
      <c r="AG25" s="18"/>
      <c r="AH25" s="18"/>
      <c r="AI25" s="18"/>
    </row>
    <row r="26" spans="1:35" s="15" customFormat="1" ht="12.75">
      <c r="A26" s="138">
        <v>2</v>
      </c>
      <c r="B26" s="138">
        <v>2</v>
      </c>
      <c r="C26" s="139">
        <v>1</v>
      </c>
      <c r="D26" s="128">
        <v>316000</v>
      </c>
      <c r="E26" s="56" t="s">
        <v>56</v>
      </c>
      <c r="F26" s="150">
        <v>323</v>
      </c>
      <c r="G26" s="150">
        <v>231</v>
      </c>
      <c r="H26" s="150">
        <v>92</v>
      </c>
      <c r="I26" s="150">
        <v>89.000000000000014</v>
      </c>
      <c r="J26" s="150">
        <v>234</v>
      </c>
      <c r="K26" s="140">
        <v>137.76924717423756</v>
      </c>
      <c r="L26" s="140">
        <v>187.80487804878049</v>
      </c>
      <c r="M26" s="140">
        <v>82.548227904890084</v>
      </c>
      <c r="N26" s="140">
        <v>149.17867918203154</v>
      </c>
      <c r="O26" s="140">
        <v>133.87493563705016</v>
      </c>
      <c r="P26" s="69"/>
      <c r="Q26" s="38"/>
      <c r="R26" s="38"/>
      <c r="S26" s="38"/>
      <c r="Z26" s="18"/>
      <c r="AA26" s="18"/>
      <c r="AB26" s="18"/>
      <c r="AC26" s="18"/>
      <c r="AD26" s="18"/>
      <c r="AE26" s="18"/>
      <c r="AF26" s="18"/>
      <c r="AG26" s="18"/>
      <c r="AH26" s="18"/>
      <c r="AI26" s="18"/>
    </row>
    <row r="27" spans="1:35" s="15" customFormat="1" ht="12.75">
      <c r="A27" s="138">
        <v>2</v>
      </c>
      <c r="B27" s="138">
        <v>3</v>
      </c>
      <c r="C27" s="139">
        <v>1</v>
      </c>
      <c r="D27" s="128">
        <v>515000</v>
      </c>
      <c r="E27" s="56" t="s">
        <v>97</v>
      </c>
      <c r="F27" s="150">
        <v>510.99999999999994</v>
      </c>
      <c r="G27" s="150">
        <v>350</v>
      </c>
      <c r="H27" s="150">
        <v>161</v>
      </c>
      <c r="I27" s="151">
        <v>145.99999999999994</v>
      </c>
      <c r="J27" s="151">
        <v>365</v>
      </c>
      <c r="K27" s="152">
        <v>118.7515976853896</v>
      </c>
      <c r="L27" s="152">
        <v>164.14970453053186</v>
      </c>
      <c r="M27" s="152">
        <v>74.162789626422224</v>
      </c>
      <c r="N27" s="152">
        <v>144.76945959345557</v>
      </c>
      <c r="O27" s="152">
        <v>110.78734899532569</v>
      </c>
      <c r="P27" s="69"/>
      <c r="Q27" s="38"/>
      <c r="R27" s="38"/>
      <c r="S27" s="38"/>
      <c r="Z27" s="18"/>
      <c r="AA27" s="18"/>
      <c r="AB27" s="18"/>
      <c r="AC27" s="18"/>
      <c r="AD27" s="18"/>
      <c r="AE27" s="18"/>
      <c r="AF27" s="18"/>
      <c r="AG27" s="18"/>
      <c r="AH27" s="18"/>
      <c r="AI27" s="18"/>
    </row>
    <row r="28" spans="1:35" s="15" customFormat="1" ht="12.75">
      <c r="A28" s="138">
        <v>2</v>
      </c>
      <c r="B28" s="138">
        <v>2</v>
      </c>
      <c r="C28" s="139">
        <v>1</v>
      </c>
      <c r="D28" s="128">
        <v>120000</v>
      </c>
      <c r="E28" s="56" t="s">
        <v>22</v>
      </c>
      <c r="F28" s="150">
        <v>35</v>
      </c>
      <c r="G28" s="150">
        <v>28</v>
      </c>
      <c r="H28" s="150">
        <v>7</v>
      </c>
      <c r="I28" s="151">
        <v>0.99999999999999989</v>
      </c>
      <c r="J28" s="151">
        <v>34</v>
      </c>
      <c r="K28" s="152">
        <v>22.165927802406589</v>
      </c>
      <c r="L28" s="152">
        <v>34.427640477068735</v>
      </c>
      <c r="M28" s="152">
        <v>9.1419616037612634</v>
      </c>
      <c r="N28" s="152">
        <v>2.5826446280991733</v>
      </c>
      <c r="O28" s="152">
        <v>28.528276556469205</v>
      </c>
      <c r="P28" s="69"/>
      <c r="Q28" s="38"/>
      <c r="R28" s="38"/>
      <c r="S28" s="38"/>
      <c r="Z28" s="18"/>
      <c r="AA28" s="18"/>
      <c r="AB28" s="18"/>
      <c r="AC28" s="18"/>
      <c r="AD28" s="18"/>
      <c r="AE28" s="18"/>
      <c r="AF28" s="18"/>
      <c r="AG28" s="18"/>
      <c r="AH28" s="18"/>
      <c r="AI28" s="18"/>
    </row>
    <row r="29" spans="1:35" s="15" customFormat="1" ht="12.75">
      <c r="A29" s="138">
        <v>2</v>
      </c>
      <c r="B29" s="138">
        <v>2</v>
      </c>
      <c r="C29" s="139">
        <v>1</v>
      </c>
      <c r="D29" s="128">
        <v>122000</v>
      </c>
      <c r="E29" s="56" t="s">
        <v>23</v>
      </c>
      <c r="F29" s="150">
        <v>331.99999999999994</v>
      </c>
      <c r="G29" s="150">
        <v>220</v>
      </c>
      <c r="H29" s="150">
        <v>112</v>
      </c>
      <c r="I29" s="151">
        <v>47.000000000000014</v>
      </c>
      <c r="J29" s="151">
        <v>285</v>
      </c>
      <c r="K29" s="152">
        <v>144.55523141899243</v>
      </c>
      <c r="L29" s="152">
        <v>185.4818312115336</v>
      </c>
      <c r="M29" s="152">
        <v>100.84638933909599</v>
      </c>
      <c r="N29" s="152">
        <v>83.038869257950552</v>
      </c>
      <c r="O29" s="152">
        <v>164.67325359681053</v>
      </c>
      <c r="P29" s="69"/>
      <c r="Q29" s="38"/>
      <c r="R29" s="38"/>
      <c r="S29" s="38"/>
      <c r="Z29" s="18"/>
      <c r="AA29" s="18"/>
      <c r="AB29" s="18"/>
      <c r="AC29" s="18"/>
      <c r="AD29" s="18"/>
      <c r="AE29" s="18"/>
      <c r="AF29" s="18"/>
      <c r="AG29" s="18"/>
      <c r="AH29" s="18"/>
      <c r="AI29" s="18"/>
    </row>
    <row r="30" spans="1:35" s="15" customFormat="1" ht="12.75">
      <c r="A30" s="141"/>
      <c r="B30" s="141"/>
      <c r="C30" s="141"/>
      <c r="D30" s="132"/>
      <c r="E30" s="112" t="s">
        <v>216</v>
      </c>
      <c r="F30" s="113">
        <v>6399</v>
      </c>
      <c r="G30" s="113">
        <v>4455</v>
      </c>
      <c r="H30" s="113">
        <v>1944</v>
      </c>
      <c r="I30" s="113">
        <v>1304.9999999999998</v>
      </c>
      <c r="J30" s="113">
        <v>5094</v>
      </c>
      <c r="K30" s="272">
        <v>134.4782584025269</v>
      </c>
      <c r="L30" s="272">
        <v>182.37492682487505</v>
      </c>
      <c r="M30" s="272">
        <v>83.951598276055648</v>
      </c>
      <c r="N30" s="272">
        <v>108.18832229342662</v>
      </c>
      <c r="O30" s="272">
        <v>143.40570244583577</v>
      </c>
      <c r="P30" s="290"/>
      <c r="Q30" s="45"/>
      <c r="R30" s="45"/>
      <c r="S30" s="38"/>
      <c r="T30" s="291"/>
      <c r="Z30" s="18"/>
      <c r="AA30" s="18"/>
      <c r="AB30" s="18"/>
      <c r="AC30" s="18"/>
      <c r="AD30" s="18"/>
      <c r="AE30" s="18"/>
      <c r="AF30" s="18"/>
      <c r="AG30" s="18"/>
      <c r="AH30" s="18"/>
      <c r="AI30" s="18"/>
    </row>
    <row r="31" spans="1:35" s="15" customFormat="1" ht="12.75">
      <c r="A31" s="138">
        <v>3</v>
      </c>
      <c r="B31" s="138">
        <v>4</v>
      </c>
      <c r="C31" s="139">
        <v>2</v>
      </c>
      <c r="D31" s="128">
        <v>334000</v>
      </c>
      <c r="E31" s="133" t="s">
        <v>257</v>
      </c>
      <c r="F31" s="150">
        <v>93</v>
      </c>
      <c r="G31" s="150">
        <v>68</v>
      </c>
      <c r="H31" s="150">
        <v>25</v>
      </c>
      <c r="I31" s="150">
        <v>7</v>
      </c>
      <c r="J31" s="150">
        <v>86</v>
      </c>
      <c r="K31" s="152">
        <v>98.464796188459502</v>
      </c>
      <c r="L31" s="152">
        <v>138.04303694681283</v>
      </c>
      <c r="M31" s="152">
        <v>55.321973888028324</v>
      </c>
      <c r="N31" s="152">
        <v>31.124944419742107</v>
      </c>
      <c r="O31" s="152">
        <v>119.51083935519732</v>
      </c>
      <c r="P31" s="69"/>
      <c r="Q31" s="38"/>
      <c r="R31" s="38"/>
      <c r="S31" s="38"/>
      <c r="Z31" s="18"/>
      <c r="AA31" s="18"/>
      <c r="AB31" s="18"/>
      <c r="AC31" s="18"/>
      <c r="AD31" s="18"/>
      <c r="AE31" s="18"/>
      <c r="AF31" s="18"/>
      <c r="AG31" s="18"/>
      <c r="AH31" s="18"/>
      <c r="AI31" s="18"/>
    </row>
    <row r="32" spans="1:35" s="15" customFormat="1" ht="12.75">
      <c r="A32" s="138">
        <v>3</v>
      </c>
      <c r="B32" s="138">
        <v>4</v>
      </c>
      <c r="C32" s="139">
        <v>2</v>
      </c>
      <c r="D32" s="128">
        <v>554000</v>
      </c>
      <c r="E32" s="56" t="s">
        <v>264</v>
      </c>
      <c r="F32" s="150">
        <v>127</v>
      </c>
      <c r="G32" s="150">
        <v>99</v>
      </c>
      <c r="H32" s="150">
        <v>28</v>
      </c>
      <c r="I32" s="151">
        <v>26</v>
      </c>
      <c r="J32" s="151">
        <v>101</v>
      </c>
      <c r="K32" s="140">
        <v>46.498004613187859</v>
      </c>
      <c r="L32" s="140">
        <v>70.043865855384183</v>
      </c>
      <c r="M32" s="140">
        <v>21.245921541846879</v>
      </c>
      <c r="N32" s="140">
        <v>39.591898888381301</v>
      </c>
      <c r="O32" s="140">
        <v>48.684083678781448</v>
      </c>
      <c r="P32" s="69"/>
      <c r="Q32" s="38"/>
      <c r="R32" s="38"/>
      <c r="S32" s="38"/>
      <c r="Z32" s="18"/>
      <c r="AA32" s="18"/>
      <c r="AB32" s="18"/>
      <c r="AC32" s="18"/>
      <c r="AD32" s="18"/>
      <c r="AE32" s="18"/>
      <c r="AF32" s="18"/>
      <c r="AG32" s="18"/>
      <c r="AH32" s="18"/>
      <c r="AI32" s="18"/>
    </row>
    <row r="33" spans="1:35" s="15" customFormat="1" ht="12.75">
      <c r="A33" s="138">
        <v>3</v>
      </c>
      <c r="B33" s="138">
        <v>4</v>
      </c>
      <c r="C33" s="139">
        <v>2</v>
      </c>
      <c r="D33" s="128">
        <v>558000</v>
      </c>
      <c r="E33" s="56" t="s">
        <v>265</v>
      </c>
      <c r="F33" s="150">
        <v>125.00000000000001</v>
      </c>
      <c r="G33" s="150">
        <v>95</v>
      </c>
      <c r="H33" s="150">
        <v>30</v>
      </c>
      <c r="I33" s="151">
        <v>37.000000000000014</v>
      </c>
      <c r="J33" s="151">
        <v>88</v>
      </c>
      <c r="K33" s="152">
        <v>58.84014309922803</v>
      </c>
      <c r="L33" s="152">
        <v>85.941740546408539</v>
      </c>
      <c r="M33" s="152">
        <v>29.440628066732089</v>
      </c>
      <c r="N33" s="152">
        <v>74.461662306299075</v>
      </c>
      <c r="O33" s="152">
        <v>54.070660522273428</v>
      </c>
      <c r="P33" s="69"/>
      <c r="Q33" s="38"/>
      <c r="R33" s="38"/>
      <c r="S33" s="38"/>
      <c r="Z33" s="18"/>
      <c r="AA33" s="18"/>
      <c r="AB33" s="18"/>
      <c r="AC33" s="18"/>
      <c r="AD33" s="18"/>
      <c r="AE33" s="18"/>
      <c r="AF33" s="18"/>
      <c r="AG33" s="18"/>
      <c r="AH33" s="18"/>
      <c r="AI33" s="18"/>
    </row>
    <row r="34" spans="1:35" s="15" customFormat="1" ht="12.75">
      <c r="A34" s="138">
        <v>3</v>
      </c>
      <c r="B34" s="138">
        <v>4</v>
      </c>
      <c r="C34" s="139">
        <v>2</v>
      </c>
      <c r="D34" s="128">
        <v>358000</v>
      </c>
      <c r="E34" s="56" t="s">
        <v>258</v>
      </c>
      <c r="F34" s="150">
        <v>382</v>
      </c>
      <c r="G34" s="150">
        <v>249</v>
      </c>
      <c r="H34" s="150">
        <v>133</v>
      </c>
      <c r="I34" s="151">
        <v>54.000000000000007</v>
      </c>
      <c r="J34" s="151">
        <v>328</v>
      </c>
      <c r="K34" s="152">
        <v>156.77583518016908</v>
      </c>
      <c r="L34" s="152">
        <v>194.62247928716585</v>
      </c>
      <c r="M34" s="152">
        <v>114.93259592118908</v>
      </c>
      <c r="N34" s="152">
        <v>91.867982306907123</v>
      </c>
      <c r="O34" s="152">
        <v>177.41237559498052</v>
      </c>
      <c r="P34" s="69"/>
      <c r="Q34" s="38"/>
      <c r="R34" s="38"/>
      <c r="S34" s="38"/>
      <c r="Z34" s="18"/>
      <c r="AA34" s="18"/>
      <c r="AB34" s="18"/>
      <c r="AC34" s="18"/>
      <c r="AD34" s="18"/>
      <c r="AE34" s="18"/>
      <c r="AF34" s="18"/>
      <c r="AG34" s="18"/>
      <c r="AH34" s="18"/>
      <c r="AI34" s="18"/>
    </row>
    <row r="35" spans="1:35" s="15" customFormat="1" ht="12.75">
      <c r="A35" s="138">
        <v>3</v>
      </c>
      <c r="B35" s="138">
        <v>4</v>
      </c>
      <c r="C35" s="139">
        <v>2</v>
      </c>
      <c r="D35" s="128">
        <v>366000</v>
      </c>
      <c r="E35" s="56" t="s">
        <v>259</v>
      </c>
      <c r="F35" s="150">
        <v>227</v>
      </c>
      <c r="G35" s="150">
        <v>167</v>
      </c>
      <c r="H35" s="150">
        <v>60</v>
      </c>
      <c r="I35" s="151">
        <v>45.000000000000007</v>
      </c>
      <c r="J35" s="151">
        <v>182</v>
      </c>
      <c r="K35" s="152">
        <v>81.230989443549831</v>
      </c>
      <c r="L35" s="152">
        <v>115.84350721420644</v>
      </c>
      <c r="M35" s="152">
        <v>44.349175844482225</v>
      </c>
      <c r="N35" s="152">
        <v>66.577896138482032</v>
      </c>
      <c r="O35" s="152">
        <v>85.905786840366275</v>
      </c>
      <c r="P35" s="69"/>
      <c r="Q35" s="38"/>
      <c r="R35" s="38"/>
      <c r="S35" s="38"/>
      <c r="Z35" s="18"/>
      <c r="AA35" s="18"/>
      <c r="AB35" s="18"/>
      <c r="AC35" s="18"/>
      <c r="AD35" s="18"/>
      <c r="AE35" s="18"/>
      <c r="AF35" s="18"/>
      <c r="AG35" s="18"/>
      <c r="AH35" s="18"/>
      <c r="AI35" s="18"/>
    </row>
    <row r="36" spans="1:35" s="15" customFormat="1" ht="12.75">
      <c r="A36" s="138">
        <v>3</v>
      </c>
      <c r="B36" s="138">
        <v>4</v>
      </c>
      <c r="C36" s="139">
        <v>2</v>
      </c>
      <c r="D36" s="128">
        <v>754000</v>
      </c>
      <c r="E36" s="56" t="s">
        <v>268</v>
      </c>
      <c r="F36" s="150">
        <v>261</v>
      </c>
      <c r="G36" s="150">
        <v>206</v>
      </c>
      <c r="H36" s="150">
        <v>55</v>
      </c>
      <c r="I36" s="151">
        <v>51</v>
      </c>
      <c r="J36" s="151">
        <v>210</v>
      </c>
      <c r="K36" s="152">
        <v>86.025049439683585</v>
      </c>
      <c r="L36" s="152">
        <v>130.52017994044223</v>
      </c>
      <c r="M36" s="152">
        <v>37.782510132582267</v>
      </c>
      <c r="N36" s="152">
        <v>70.035704476792091</v>
      </c>
      <c r="O36" s="152">
        <v>91.074681238615668</v>
      </c>
      <c r="P36" s="69"/>
      <c r="Q36" s="38"/>
      <c r="R36" s="38"/>
      <c r="S36" s="38"/>
      <c r="Z36" s="18"/>
      <c r="AA36" s="18"/>
      <c r="AB36" s="18"/>
      <c r="AC36" s="18"/>
      <c r="AD36" s="18"/>
      <c r="AE36" s="18"/>
      <c r="AF36" s="18"/>
      <c r="AG36" s="18"/>
      <c r="AH36" s="18"/>
      <c r="AI36" s="18"/>
    </row>
    <row r="37" spans="1:35" s="15" customFormat="1" ht="12.75">
      <c r="A37" s="138">
        <v>3</v>
      </c>
      <c r="B37" s="138">
        <v>3</v>
      </c>
      <c r="C37" s="139">
        <v>2</v>
      </c>
      <c r="D37" s="128">
        <v>370000</v>
      </c>
      <c r="E37" s="56" t="s">
        <v>260</v>
      </c>
      <c r="F37" s="150">
        <v>144</v>
      </c>
      <c r="G37" s="150">
        <v>119</v>
      </c>
      <c r="H37" s="150">
        <v>25</v>
      </c>
      <c r="I37" s="151">
        <v>22.999999999999996</v>
      </c>
      <c r="J37" s="151">
        <v>121</v>
      </c>
      <c r="K37" s="152">
        <v>97.42236655165415</v>
      </c>
      <c r="L37" s="152">
        <v>153.09404348385436</v>
      </c>
      <c r="M37" s="152">
        <v>35.673515981735157</v>
      </c>
      <c r="N37" s="152">
        <v>65.508402164625451</v>
      </c>
      <c r="O37" s="152">
        <v>107.36468500443657</v>
      </c>
      <c r="P37" s="69"/>
      <c r="Q37" s="38"/>
      <c r="R37" s="38"/>
      <c r="S37" s="38"/>
      <c r="Z37" s="18"/>
      <c r="AA37" s="18"/>
      <c r="AB37" s="18"/>
      <c r="AC37" s="18"/>
      <c r="AD37" s="18"/>
      <c r="AE37" s="18"/>
      <c r="AF37" s="18"/>
      <c r="AG37" s="18"/>
      <c r="AH37" s="18"/>
      <c r="AI37" s="18"/>
    </row>
    <row r="38" spans="1:35" s="15" customFormat="1" ht="12.75">
      <c r="A38" s="138">
        <v>3</v>
      </c>
      <c r="B38" s="138">
        <v>4</v>
      </c>
      <c r="C38" s="139">
        <v>2</v>
      </c>
      <c r="D38" s="128">
        <v>758000</v>
      </c>
      <c r="E38" s="56" t="s">
        <v>270</v>
      </c>
      <c r="F38" s="150">
        <v>77</v>
      </c>
      <c r="G38" s="150">
        <v>54</v>
      </c>
      <c r="H38" s="150">
        <v>23</v>
      </c>
      <c r="I38" s="151">
        <v>19</v>
      </c>
      <c r="J38" s="151">
        <v>58</v>
      </c>
      <c r="K38" s="152">
        <v>52.993805918788716</v>
      </c>
      <c r="L38" s="152">
        <v>71.324791969356752</v>
      </c>
      <c r="M38" s="152">
        <v>33.05072567897686</v>
      </c>
      <c r="N38" s="152">
        <v>53.992611537368575</v>
      </c>
      <c r="O38" s="152">
        <v>52.674598129143583</v>
      </c>
      <c r="P38" s="69"/>
      <c r="Q38" s="38"/>
      <c r="R38" s="38"/>
      <c r="S38" s="38"/>
      <c r="Z38" s="18"/>
      <c r="AA38" s="18"/>
      <c r="AB38" s="18"/>
      <c r="AC38" s="18"/>
      <c r="AD38" s="18"/>
      <c r="AE38" s="18"/>
      <c r="AF38" s="18"/>
      <c r="AG38" s="18"/>
      <c r="AH38" s="18"/>
      <c r="AI38" s="18"/>
    </row>
    <row r="39" spans="1:35" s="15" customFormat="1" ht="12.75">
      <c r="A39" s="138">
        <v>3</v>
      </c>
      <c r="B39" s="138">
        <v>4</v>
      </c>
      <c r="C39" s="139">
        <v>2</v>
      </c>
      <c r="D39" s="128">
        <v>958000</v>
      </c>
      <c r="E39" s="56" t="s">
        <v>275</v>
      </c>
      <c r="F39" s="150">
        <v>109</v>
      </c>
      <c r="G39" s="150">
        <v>85</v>
      </c>
      <c r="H39" s="150">
        <v>24</v>
      </c>
      <c r="I39" s="151">
        <v>17</v>
      </c>
      <c r="J39" s="151">
        <v>92</v>
      </c>
      <c r="K39" s="152">
        <v>55.473560995470507</v>
      </c>
      <c r="L39" s="152">
        <v>82.604470359572389</v>
      </c>
      <c r="M39" s="152">
        <v>25.643765359546961</v>
      </c>
      <c r="N39" s="152">
        <v>38.305543037404234</v>
      </c>
      <c r="O39" s="152">
        <v>60.482545526263884</v>
      </c>
      <c r="P39" s="69"/>
      <c r="Q39" s="38"/>
      <c r="R39" s="38"/>
      <c r="S39" s="38"/>
      <c r="Z39" s="18"/>
      <c r="AA39" s="18"/>
      <c r="AB39" s="18"/>
      <c r="AC39" s="18"/>
      <c r="AD39" s="18"/>
      <c r="AE39" s="18"/>
      <c r="AF39" s="18"/>
      <c r="AG39" s="18"/>
      <c r="AH39" s="18"/>
      <c r="AI39" s="18"/>
    </row>
    <row r="40" spans="1:35" s="15" customFormat="1" ht="12.75">
      <c r="A40" s="138">
        <v>3</v>
      </c>
      <c r="B40" s="138">
        <v>4</v>
      </c>
      <c r="C40" s="139">
        <v>2</v>
      </c>
      <c r="D40" s="128">
        <v>762000</v>
      </c>
      <c r="E40" s="56" t="s">
        <v>271</v>
      </c>
      <c r="F40" s="150">
        <v>239</v>
      </c>
      <c r="G40" s="150">
        <v>163</v>
      </c>
      <c r="H40" s="150">
        <v>76</v>
      </c>
      <c r="I40" s="151">
        <v>57.000000000000007</v>
      </c>
      <c r="J40" s="151">
        <v>182</v>
      </c>
      <c r="K40" s="152">
        <v>114.33218522770761</v>
      </c>
      <c r="L40" s="152">
        <v>149.78864179378792</v>
      </c>
      <c r="M40" s="152">
        <v>75.833167032528436</v>
      </c>
      <c r="N40" s="152">
        <v>116.85116851168513</v>
      </c>
      <c r="O40" s="152">
        <v>113.5654561337826</v>
      </c>
      <c r="P40" s="69"/>
      <c r="Q40" s="38"/>
      <c r="R40" s="38"/>
      <c r="S40" s="38"/>
      <c r="Z40" s="18"/>
      <c r="AA40" s="18"/>
      <c r="AB40" s="18"/>
      <c r="AC40" s="18"/>
      <c r="AD40" s="18"/>
      <c r="AE40" s="18"/>
      <c r="AF40" s="18"/>
      <c r="AG40" s="18"/>
      <c r="AH40" s="18"/>
      <c r="AI40" s="18"/>
    </row>
    <row r="41" spans="1:35" s="15" customFormat="1" ht="12.75">
      <c r="A41" s="138">
        <v>3</v>
      </c>
      <c r="B41" s="138">
        <v>4</v>
      </c>
      <c r="C41" s="139">
        <v>2</v>
      </c>
      <c r="D41" s="128">
        <v>154000</v>
      </c>
      <c r="E41" s="56" t="s">
        <v>252</v>
      </c>
      <c r="F41" s="150">
        <v>353.00000000000006</v>
      </c>
      <c r="G41" s="150">
        <v>276</v>
      </c>
      <c r="H41" s="150">
        <v>77</v>
      </c>
      <c r="I41" s="151">
        <v>77</v>
      </c>
      <c r="J41" s="151">
        <v>276.00000000000006</v>
      </c>
      <c r="K41" s="152">
        <v>184.17071007460743</v>
      </c>
      <c r="L41" s="152">
        <v>278.0576264356236</v>
      </c>
      <c r="M41" s="152">
        <v>83.324315550265126</v>
      </c>
      <c r="N41" s="152">
        <v>165.41353383458645</v>
      </c>
      <c r="O41" s="152">
        <v>190.18743109151052</v>
      </c>
      <c r="P41" s="69"/>
      <c r="Q41" s="38"/>
      <c r="R41" s="38"/>
      <c r="S41" s="38"/>
      <c r="Z41" s="18"/>
      <c r="AA41" s="18"/>
      <c r="AB41" s="18"/>
      <c r="AC41" s="18"/>
      <c r="AD41" s="18"/>
      <c r="AE41" s="18"/>
      <c r="AF41" s="18"/>
      <c r="AG41" s="18"/>
      <c r="AH41" s="18"/>
      <c r="AI41" s="18"/>
    </row>
    <row r="42" spans="1:35" s="15" customFormat="1" ht="12.75">
      <c r="A42" s="138">
        <v>3</v>
      </c>
      <c r="B42" s="138">
        <v>4</v>
      </c>
      <c r="C42" s="139">
        <v>2</v>
      </c>
      <c r="D42" s="128">
        <v>766000</v>
      </c>
      <c r="E42" s="56" t="s">
        <v>272</v>
      </c>
      <c r="F42" s="150">
        <v>111.00000000000001</v>
      </c>
      <c r="G42" s="150">
        <v>76</v>
      </c>
      <c r="H42" s="150">
        <v>35</v>
      </c>
      <c r="I42" s="151">
        <v>32.000000000000014</v>
      </c>
      <c r="J42" s="151">
        <v>79</v>
      </c>
      <c r="K42" s="152">
        <v>49.740096791539706</v>
      </c>
      <c r="L42" s="152">
        <v>65.653075328265373</v>
      </c>
      <c r="M42" s="152">
        <v>32.588454376163874</v>
      </c>
      <c r="N42" s="152">
        <v>58.866813833701279</v>
      </c>
      <c r="O42" s="152">
        <v>46.800947867298575</v>
      </c>
      <c r="P42" s="69"/>
      <c r="Q42" s="38"/>
      <c r="R42" s="38"/>
      <c r="S42" s="38"/>
      <c r="Z42" s="18"/>
      <c r="AA42" s="18"/>
      <c r="AB42" s="18"/>
      <c r="AC42" s="18"/>
      <c r="AD42" s="18"/>
      <c r="AE42" s="18"/>
      <c r="AF42" s="18"/>
      <c r="AG42" s="18"/>
      <c r="AH42" s="18"/>
      <c r="AI42" s="18"/>
    </row>
    <row r="43" spans="1:35" s="15" customFormat="1" ht="12.75">
      <c r="A43" s="138">
        <v>3</v>
      </c>
      <c r="B43" s="138">
        <v>4</v>
      </c>
      <c r="C43" s="139">
        <v>2</v>
      </c>
      <c r="D43" s="128">
        <v>962000</v>
      </c>
      <c r="E43" s="56" t="s">
        <v>276</v>
      </c>
      <c r="F43" s="150">
        <v>5</v>
      </c>
      <c r="G43" s="150">
        <v>4</v>
      </c>
      <c r="H43" s="150">
        <v>1</v>
      </c>
      <c r="I43" s="151">
        <v>2</v>
      </c>
      <c r="J43" s="151">
        <v>3</v>
      </c>
      <c r="K43" s="152">
        <v>3.3262373602980309</v>
      </c>
      <c r="L43" s="152">
        <v>5.0800101600203194</v>
      </c>
      <c r="M43" s="152">
        <v>1.3970382788488405</v>
      </c>
      <c r="N43" s="152">
        <v>5.5617352614015569</v>
      </c>
      <c r="O43" s="152">
        <v>2.6232948583420779</v>
      </c>
      <c r="P43" s="69"/>
      <c r="Q43" s="38"/>
      <c r="R43" s="38"/>
      <c r="S43" s="38"/>
      <c r="Z43" s="18"/>
      <c r="AA43" s="18"/>
      <c r="AB43" s="18"/>
      <c r="AC43" s="18"/>
      <c r="AD43" s="18"/>
      <c r="AE43" s="18"/>
      <c r="AF43" s="18"/>
      <c r="AG43" s="18"/>
      <c r="AH43" s="18"/>
      <c r="AI43" s="18"/>
    </row>
    <row r="44" spans="1:35" s="15" customFormat="1" ht="12.75">
      <c r="A44" s="138">
        <v>3</v>
      </c>
      <c r="B44" s="138">
        <v>4</v>
      </c>
      <c r="C44" s="139">
        <v>2</v>
      </c>
      <c r="D44" s="128">
        <v>770000</v>
      </c>
      <c r="E44" s="56" t="s">
        <v>273</v>
      </c>
      <c r="F44" s="150">
        <v>81</v>
      </c>
      <c r="G44" s="150">
        <v>64</v>
      </c>
      <c r="H44" s="150">
        <v>17</v>
      </c>
      <c r="I44" s="151">
        <v>15.000000000000002</v>
      </c>
      <c r="J44" s="151">
        <v>66</v>
      </c>
      <c r="K44" s="152">
        <v>36.12684536818162</v>
      </c>
      <c r="L44" s="152">
        <v>55.705457394029075</v>
      </c>
      <c r="M44" s="152">
        <v>15.550676911818513</v>
      </c>
      <c r="N44" s="152">
        <v>27.922561429635152</v>
      </c>
      <c r="O44" s="152">
        <v>38.711947914833715</v>
      </c>
      <c r="P44" s="69"/>
      <c r="Q44" s="38"/>
      <c r="R44" s="38"/>
      <c r="S44" s="38"/>
      <c r="Z44" s="18"/>
      <c r="AA44" s="18"/>
      <c r="AB44" s="18"/>
      <c r="AC44" s="18"/>
      <c r="AD44" s="18"/>
      <c r="AE44" s="18"/>
      <c r="AF44" s="18"/>
      <c r="AG44" s="18"/>
      <c r="AH44" s="18"/>
      <c r="AI44" s="18"/>
    </row>
    <row r="45" spans="1:35" s="15" customFormat="1" ht="12.75">
      <c r="A45" s="138">
        <v>3</v>
      </c>
      <c r="B45" s="138">
        <v>4</v>
      </c>
      <c r="C45" s="139">
        <v>2</v>
      </c>
      <c r="D45" s="128">
        <v>162000</v>
      </c>
      <c r="E45" s="56" t="s">
        <v>253</v>
      </c>
      <c r="F45" s="150">
        <v>93</v>
      </c>
      <c r="G45" s="150">
        <v>77</v>
      </c>
      <c r="H45" s="150">
        <v>16</v>
      </c>
      <c r="I45" s="151">
        <v>18</v>
      </c>
      <c r="J45" s="151">
        <v>75</v>
      </c>
      <c r="K45" s="152">
        <v>97.382198952879577</v>
      </c>
      <c r="L45" s="152">
        <v>154.55640305098353</v>
      </c>
      <c r="M45" s="152">
        <v>35.026269702276707</v>
      </c>
      <c r="N45" s="152">
        <v>72.434607645875261</v>
      </c>
      <c r="O45" s="152">
        <v>106.15711252653927</v>
      </c>
      <c r="P45" s="69"/>
      <c r="Q45" s="38"/>
      <c r="R45" s="38"/>
      <c r="S45" s="38"/>
      <c r="Z45" s="18"/>
      <c r="AA45" s="18"/>
      <c r="AB45" s="18"/>
      <c r="AC45" s="18"/>
      <c r="AD45" s="18"/>
      <c r="AE45" s="18"/>
      <c r="AF45" s="18"/>
      <c r="AG45" s="18"/>
      <c r="AH45" s="18"/>
      <c r="AI45" s="18"/>
    </row>
    <row r="46" spans="1:35" s="15" customFormat="1" ht="12.75">
      <c r="A46" s="138">
        <v>3</v>
      </c>
      <c r="B46" s="138">
        <v>4</v>
      </c>
      <c r="C46" s="139">
        <v>2</v>
      </c>
      <c r="D46" s="128">
        <v>374000</v>
      </c>
      <c r="E46" s="56" t="s">
        <v>261</v>
      </c>
      <c r="F46" s="150">
        <v>283</v>
      </c>
      <c r="G46" s="150">
        <v>207</v>
      </c>
      <c r="H46" s="150">
        <v>76</v>
      </c>
      <c r="I46" s="151">
        <v>56.000000000000014</v>
      </c>
      <c r="J46" s="151">
        <v>227.00000000000003</v>
      </c>
      <c r="K46" s="152">
        <v>118.74291948139135</v>
      </c>
      <c r="L46" s="152">
        <v>169.39443535188215</v>
      </c>
      <c r="M46" s="152">
        <v>65.443899078618784</v>
      </c>
      <c r="N46" s="152">
        <v>94.530722484807583</v>
      </c>
      <c r="O46" s="152">
        <v>126.75191244625609</v>
      </c>
      <c r="P46" s="69"/>
      <c r="Q46" s="38"/>
      <c r="R46" s="38"/>
      <c r="S46" s="38"/>
      <c r="Z46" s="18"/>
      <c r="AA46" s="18"/>
      <c r="AB46" s="18"/>
      <c r="AC46" s="18"/>
      <c r="AD46" s="18"/>
      <c r="AE46" s="18"/>
      <c r="AF46" s="18"/>
      <c r="AG46" s="18"/>
      <c r="AH46" s="18"/>
      <c r="AI46" s="18"/>
    </row>
    <row r="47" spans="1:35" s="15" customFormat="1" ht="12.75">
      <c r="A47" s="138">
        <v>3</v>
      </c>
      <c r="B47" s="138">
        <v>4</v>
      </c>
      <c r="C47" s="139">
        <v>2</v>
      </c>
      <c r="D47" s="128">
        <v>966000</v>
      </c>
      <c r="E47" s="56" t="s">
        <v>277</v>
      </c>
      <c r="F47" s="150">
        <v>150</v>
      </c>
      <c r="G47" s="150">
        <v>124</v>
      </c>
      <c r="H47" s="150">
        <v>26</v>
      </c>
      <c r="I47" s="151">
        <v>48.999999999999979</v>
      </c>
      <c r="J47" s="151">
        <v>101.00000000000001</v>
      </c>
      <c r="K47" s="152">
        <v>73.90983000739098</v>
      </c>
      <c r="L47" s="152">
        <v>116.10486891385767</v>
      </c>
      <c r="M47" s="152">
        <v>27.041081643265731</v>
      </c>
      <c r="N47" s="152">
        <v>102.66080033521888</v>
      </c>
      <c r="O47" s="152">
        <v>65.068934415668096</v>
      </c>
      <c r="P47" s="69"/>
      <c r="Q47" s="38"/>
      <c r="R47" s="38"/>
      <c r="S47" s="38"/>
      <c r="Z47" s="18"/>
      <c r="AA47" s="18"/>
      <c r="AB47" s="18"/>
      <c r="AC47" s="18"/>
      <c r="AD47" s="18"/>
      <c r="AE47" s="18"/>
      <c r="AF47" s="18"/>
      <c r="AG47" s="18"/>
      <c r="AH47" s="18"/>
      <c r="AI47" s="18"/>
    </row>
    <row r="48" spans="1:35" s="15" customFormat="1" ht="12.75">
      <c r="A48" s="138">
        <v>3</v>
      </c>
      <c r="B48" s="138">
        <v>4</v>
      </c>
      <c r="C48" s="139">
        <v>2</v>
      </c>
      <c r="D48" s="128">
        <v>774000</v>
      </c>
      <c r="E48" s="56" t="s">
        <v>274</v>
      </c>
      <c r="F48" s="150">
        <v>243</v>
      </c>
      <c r="G48" s="150">
        <v>172</v>
      </c>
      <c r="H48" s="150">
        <v>71</v>
      </c>
      <c r="I48" s="151">
        <v>40</v>
      </c>
      <c r="J48" s="151">
        <v>203</v>
      </c>
      <c r="K48" s="152">
        <v>96.271938512737208</v>
      </c>
      <c r="L48" s="152">
        <v>130.64944929737942</v>
      </c>
      <c r="M48" s="152">
        <v>58.794302749254719</v>
      </c>
      <c r="N48" s="152">
        <v>64.01024163866218</v>
      </c>
      <c r="O48" s="152">
        <v>106.8871103622578</v>
      </c>
      <c r="P48" s="69"/>
      <c r="Q48" s="38"/>
      <c r="R48" s="38"/>
      <c r="S48" s="38"/>
      <c r="Z48" s="18"/>
      <c r="AA48" s="18"/>
      <c r="AB48" s="18"/>
      <c r="AC48" s="18"/>
      <c r="AD48" s="18"/>
      <c r="AE48" s="18"/>
      <c r="AF48" s="18"/>
      <c r="AG48" s="18"/>
      <c r="AH48" s="18"/>
      <c r="AI48" s="18"/>
    </row>
    <row r="49" spans="1:35" s="15" customFormat="1" ht="12.75">
      <c r="A49" s="138">
        <v>3</v>
      </c>
      <c r="B49" s="138">
        <v>4</v>
      </c>
      <c r="C49" s="139">
        <v>2</v>
      </c>
      <c r="D49" s="128">
        <v>378000</v>
      </c>
      <c r="E49" s="56" t="s">
        <v>262</v>
      </c>
      <c r="F49" s="150">
        <v>31</v>
      </c>
      <c r="G49" s="150">
        <v>20</v>
      </c>
      <c r="H49" s="150">
        <v>11</v>
      </c>
      <c r="I49" s="151">
        <v>5</v>
      </c>
      <c r="J49" s="151">
        <v>26</v>
      </c>
      <c r="K49" s="152">
        <v>38.871473354231973</v>
      </c>
      <c r="L49" s="152">
        <v>49.103854652590229</v>
      </c>
      <c r="M49" s="152">
        <v>28.190671450538186</v>
      </c>
      <c r="N49" s="152">
        <v>25.380710659898476</v>
      </c>
      <c r="O49" s="152">
        <v>43.297252289758532</v>
      </c>
      <c r="P49" s="69"/>
      <c r="Q49" s="38"/>
      <c r="R49" s="38"/>
      <c r="S49" s="38"/>
      <c r="Z49" s="18"/>
      <c r="AA49" s="18"/>
      <c r="AB49" s="18"/>
      <c r="AC49" s="18"/>
      <c r="AD49" s="18"/>
      <c r="AE49" s="18"/>
      <c r="AF49" s="18"/>
      <c r="AG49" s="18"/>
      <c r="AH49" s="18"/>
      <c r="AI49" s="18"/>
    </row>
    <row r="50" spans="1:35" s="15" customFormat="1" ht="12.75">
      <c r="A50" s="138">
        <v>3</v>
      </c>
      <c r="B50" s="138">
        <v>4</v>
      </c>
      <c r="C50" s="139">
        <v>2</v>
      </c>
      <c r="D50" s="128">
        <v>382000</v>
      </c>
      <c r="E50" s="56" t="s">
        <v>263</v>
      </c>
      <c r="F50" s="150">
        <v>103</v>
      </c>
      <c r="G50" s="150">
        <v>79</v>
      </c>
      <c r="H50" s="150">
        <v>24</v>
      </c>
      <c r="I50" s="151">
        <v>12</v>
      </c>
      <c r="J50" s="151">
        <v>91</v>
      </c>
      <c r="K50" s="152">
        <v>46.423581376481728</v>
      </c>
      <c r="L50" s="152">
        <v>69.188999824837978</v>
      </c>
      <c r="M50" s="152">
        <v>22.286191846968151</v>
      </c>
      <c r="N50" s="152">
        <v>21.810250817884405</v>
      </c>
      <c r="O50" s="152">
        <v>54.540005993407249</v>
      </c>
      <c r="P50" s="69"/>
      <c r="Q50" s="38"/>
      <c r="R50" s="38"/>
      <c r="S50" s="38"/>
      <c r="Z50" s="18"/>
      <c r="AA50" s="18"/>
      <c r="AB50" s="18"/>
      <c r="AC50" s="18"/>
      <c r="AD50" s="18"/>
      <c r="AE50" s="18"/>
      <c r="AF50" s="18"/>
      <c r="AG50" s="18"/>
      <c r="AH50" s="18"/>
      <c r="AI50" s="18"/>
    </row>
    <row r="51" spans="1:35" s="15" customFormat="1" ht="12.75">
      <c r="A51" s="138">
        <v>3</v>
      </c>
      <c r="B51" s="138">
        <v>4</v>
      </c>
      <c r="C51" s="139">
        <v>2</v>
      </c>
      <c r="D51" s="128">
        <v>970000</v>
      </c>
      <c r="E51" s="56" t="s">
        <v>278</v>
      </c>
      <c r="F51" s="150">
        <v>263</v>
      </c>
      <c r="G51" s="150">
        <v>200</v>
      </c>
      <c r="H51" s="150">
        <v>63</v>
      </c>
      <c r="I51" s="151">
        <v>70.000000000000014</v>
      </c>
      <c r="J51" s="151">
        <v>193</v>
      </c>
      <c r="K51" s="152">
        <v>105.1705522453713</v>
      </c>
      <c r="L51" s="152">
        <v>152.71838729383018</v>
      </c>
      <c r="M51" s="152">
        <v>52.89228444295189</v>
      </c>
      <c r="N51" s="152">
        <v>114.69768966082258</v>
      </c>
      <c r="O51" s="152">
        <v>102.09479475243334</v>
      </c>
      <c r="P51" s="69"/>
      <c r="Q51" s="38"/>
      <c r="R51" s="38"/>
      <c r="S51" s="38"/>
      <c r="Z51" s="18"/>
      <c r="AA51" s="18"/>
      <c r="AB51" s="18"/>
      <c r="AC51" s="18"/>
      <c r="AD51" s="18"/>
      <c r="AE51" s="18"/>
      <c r="AF51" s="18"/>
      <c r="AG51" s="18"/>
      <c r="AH51" s="18"/>
      <c r="AI51" s="18"/>
    </row>
    <row r="52" spans="1:35" s="15" customFormat="1" ht="12.75">
      <c r="A52" s="138">
        <v>3</v>
      </c>
      <c r="B52" s="138">
        <v>4</v>
      </c>
      <c r="C52" s="139">
        <v>2</v>
      </c>
      <c r="D52" s="128">
        <v>974000</v>
      </c>
      <c r="E52" s="56" t="s">
        <v>279</v>
      </c>
      <c r="F52" s="153">
        <v>247</v>
      </c>
      <c r="G52" s="150">
        <v>198</v>
      </c>
      <c r="H52" s="150">
        <v>49</v>
      </c>
      <c r="I52" s="151">
        <v>63.000000000000007</v>
      </c>
      <c r="J52" s="151">
        <v>184</v>
      </c>
      <c r="K52" s="152">
        <v>99.898887765419616</v>
      </c>
      <c r="L52" s="152">
        <v>152.00368493781667</v>
      </c>
      <c r="M52" s="152">
        <v>41.883921702709628</v>
      </c>
      <c r="N52" s="152">
        <v>105.9357659324029</v>
      </c>
      <c r="O52" s="152">
        <v>97.987006070934072</v>
      </c>
      <c r="P52" s="69"/>
      <c r="Q52" s="38"/>
      <c r="R52" s="38"/>
      <c r="S52" s="38"/>
      <c r="Z52" s="18"/>
      <c r="AA52" s="18"/>
      <c r="AB52" s="18"/>
      <c r="AC52" s="18"/>
      <c r="AD52" s="18"/>
      <c r="AE52" s="18"/>
      <c r="AF52" s="18"/>
      <c r="AG52" s="18"/>
      <c r="AH52" s="18"/>
      <c r="AI52" s="18"/>
    </row>
    <row r="53" spans="1:35" s="15" customFormat="1" ht="12.75">
      <c r="A53" s="138">
        <v>3</v>
      </c>
      <c r="B53" s="138">
        <v>4</v>
      </c>
      <c r="C53" s="139">
        <v>2</v>
      </c>
      <c r="D53" s="128">
        <v>566000</v>
      </c>
      <c r="E53" s="56" t="s">
        <v>266</v>
      </c>
      <c r="F53" s="150">
        <v>106.00000000000003</v>
      </c>
      <c r="G53" s="150">
        <v>65</v>
      </c>
      <c r="H53" s="150">
        <v>41</v>
      </c>
      <c r="I53" s="151">
        <v>10</v>
      </c>
      <c r="J53" s="151">
        <v>96.000000000000028</v>
      </c>
      <c r="K53" s="152">
        <v>26.535823361538082</v>
      </c>
      <c r="L53" s="152">
        <v>31.146676889165747</v>
      </c>
      <c r="M53" s="152">
        <v>21.491848823190228</v>
      </c>
      <c r="N53" s="152">
        <v>10.748065348237317</v>
      </c>
      <c r="O53" s="152">
        <v>31.329547679655381</v>
      </c>
      <c r="P53" s="69"/>
      <c r="Q53" s="38"/>
      <c r="R53" s="38"/>
      <c r="S53" s="38"/>
      <c r="Z53" s="18"/>
      <c r="AA53" s="18"/>
      <c r="AB53" s="18"/>
      <c r="AC53" s="18"/>
      <c r="AD53" s="18"/>
      <c r="AE53" s="18"/>
      <c r="AF53" s="18"/>
      <c r="AG53" s="18"/>
      <c r="AH53" s="18"/>
      <c r="AI53" s="18"/>
    </row>
    <row r="54" spans="1:35" s="15" customFormat="1" ht="12.75">
      <c r="A54" s="138">
        <v>3</v>
      </c>
      <c r="B54" s="138">
        <v>3</v>
      </c>
      <c r="C54" s="139">
        <v>2</v>
      </c>
      <c r="D54" s="128">
        <v>978000</v>
      </c>
      <c r="E54" s="79" t="s">
        <v>280</v>
      </c>
      <c r="F54" s="150">
        <v>196.00000000000003</v>
      </c>
      <c r="G54" s="150">
        <v>136</v>
      </c>
      <c r="H54" s="150">
        <v>60</v>
      </c>
      <c r="I54" s="151">
        <v>62.000000000000021</v>
      </c>
      <c r="J54" s="151">
        <v>134</v>
      </c>
      <c r="K54" s="152">
        <v>243.96315658451584</v>
      </c>
      <c r="L54" s="152">
        <v>331.06134371957154</v>
      </c>
      <c r="M54" s="152">
        <v>152.82730514518593</v>
      </c>
      <c r="N54" s="152">
        <v>321.91069574247155</v>
      </c>
      <c r="O54" s="152">
        <v>219.38441388343156</v>
      </c>
      <c r="P54" s="69"/>
      <c r="Q54" s="38"/>
      <c r="R54" s="38"/>
      <c r="S54" s="38"/>
      <c r="Z54" s="18"/>
      <c r="AA54" s="18"/>
      <c r="AB54" s="18"/>
      <c r="AC54" s="18"/>
      <c r="AD54" s="18"/>
      <c r="AE54" s="18"/>
      <c r="AF54" s="18"/>
      <c r="AG54" s="18"/>
      <c r="AH54" s="18"/>
      <c r="AI54" s="18"/>
    </row>
    <row r="55" spans="1:35" s="15" customFormat="1" ht="12.75">
      <c r="A55" s="138">
        <v>3</v>
      </c>
      <c r="B55" s="138">
        <v>4</v>
      </c>
      <c r="C55" s="139">
        <v>2</v>
      </c>
      <c r="D55" s="128">
        <v>166000</v>
      </c>
      <c r="E55" s="56" t="s">
        <v>254</v>
      </c>
      <c r="F55" s="150">
        <v>110</v>
      </c>
      <c r="G55" s="150">
        <v>87</v>
      </c>
      <c r="H55" s="150">
        <v>23</v>
      </c>
      <c r="I55" s="151">
        <v>18</v>
      </c>
      <c r="J55" s="151">
        <v>92</v>
      </c>
      <c r="K55" s="152">
        <v>83.752093802345058</v>
      </c>
      <c r="L55" s="152">
        <v>127.56598240469208</v>
      </c>
      <c r="M55" s="152">
        <v>36.426987646499839</v>
      </c>
      <c r="N55" s="152">
        <v>57.822036620623194</v>
      </c>
      <c r="O55" s="152">
        <v>91.807204869773472</v>
      </c>
      <c r="P55" s="69"/>
      <c r="Q55" s="38"/>
      <c r="R55" s="38"/>
      <c r="S55" s="38"/>
      <c r="Z55" s="18"/>
      <c r="AA55" s="18"/>
      <c r="AB55" s="18"/>
      <c r="AC55" s="18"/>
      <c r="AD55" s="18"/>
      <c r="AE55" s="18"/>
      <c r="AF55" s="18"/>
      <c r="AG55" s="18"/>
      <c r="AH55" s="18"/>
      <c r="AI55" s="18"/>
    </row>
    <row r="56" spans="1:35" s="15" customFormat="1" ht="12.75">
      <c r="A56" s="138">
        <v>3</v>
      </c>
      <c r="B56" s="138">
        <v>4</v>
      </c>
      <c r="C56" s="139">
        <v>2</v>
      </c>
      <c r="D56" s="128">
        <v>570000</v>
      </c>
      <c r="E56" s="56" t="s">
        <v>267</v>
      </c>
      <c r="F56" s="150">
        <v>91.000000000000014</v>
      </c>
      <c r="G56" s="150">
        <v>66</v>
      </c>
      <c r="H56" s="150">
        <v>25</v>
      </c>
      <c r="I56" s="151">
        <v>15.000000000000004</v>
      </c>
      <c r="J56" s="151">
        <v>76.000000000000014</v>
      </c>
      <c r="K56" s="152">
        <v>36.298364579178305</v>
      </c>
      <c r="L56" s="152">
        <v>50.753614272531529</v>
      </c>
      <c r="M56" s="152">
        <v>20.719376761147029</v>
      </c>
      <c r="N56" s="152">
        <v>24.908668216539365</v>
      </c>
      <c r="O56" s="152">
        <v>39.899202015959695</v>
      </c>
      <c r="P56" s="69"/>
      <c r="Q56" s="38"/>
      <c r="R56" s="38"/>
      <c r="S56" s="38"/>
      <c r="Z56" s="18"/>
      <c r="AA56" s="18"/>
      <c r="AB56" s="18"/>
      <c r="AC56" s="18"/>
      <c r="AD56" s="18"/>
      <c r="AE56" s="18"/>
      <c r="AF56" s="18"/>
      <c r="AG56" s="18"/>
      <c r="AH56" s="18"/>
      <c r="AI56" s="18"/>
    </row>
    <row r="57" spans="1:35" s="15" customFormat="1" ht="12.75">
      <c r="A57" s="138">
        <v>3</v>
      </c>
      <c r="B57" s="138">
        <v>4</v>
      </c>
      <c r="C57" s="139">
        <v>2</v>
      </c>
      <c r="D57" s="128">
        <v>170000</v>
      </c>
      <c r="E57" s="56" t="s">
        <v>256</v>
      </c>
      <c r="F57" s="150">
        <v>297.00000000000006</v>
      </c>
      <c r="G57" s="150">
        <v>220</v>
      </c>
      <c r="H57" s="150">
        <v>77</v>
      </c>
      <c r="I57" s="151">
        <v>54.999999999999993</v>
      </c>
      <c r="J57" s="151">
        <v>242.00000000000003</v>
      </c>
      <c r="K57" s="152">
        <v>178.01486454087751</v>
      </c>
      <c r="L57" s="152">
        <v>255.4278416347382</v>
      </c>
      <c r="M57" s="152">
        <v>95.403295750216827</v>
      </c>
      <c r="N57" s="152">
        <v>137.60320240180133</v>
      </c>
      <c r="O57" s="152">
        <v>190.74643335697962</v>
      </c>
      <c r="P57" s="69"/>
      <c r="Q57" s="38"/>
      <c r="R57" s="38"/>
      <c r="S57" s="38"/>
      <c r="Z57" s="18"/>
      <c r="AA57" s="18"/>
      <c r="AB57" s="18"/>
      <c r="AC57" s="18"/>
      <c r="AD57" s="18"/>
      <c r="AE57" s="18"/>
      <c r="AF57" s="18"/>
      <c r="AG57" s="18"/>
      <c r="AH57" s="18"/>
      <c r="AI57" s="18"/>
    </row>
    <row r="58" spans="1:35" s="15" customFormat="1" ht="12.75">
      <c r="A58" s="141"/>
      <c r="B58" s="141"/>
      <c r="C58" s="141"/>
      <c r="D58" s="132"/>
      <c r="E58" s="112" t="s">
        <v>210</v>
      </c>
      <c r="F58" s="113">
        <v>4547</v>
      </c>
      <c r="G58" s="113">
        <v>3376</v>
      </c>
      <c r="H58" s="113">
        <v>1171</v>
      </c>
      <c r="I58" s="113">
        <v>935</v>
      </c>
      <c r="J58" s="113">
        <v>3612</v>
      </c>
      <c r="K58" s="272">
        <v>82.502621866914396</v>
      </c>
      <c r="L58" s="272">
        <v>117.81045637593262</v>
      </c>
      <c r="M58" s="272">
        <v>44.260163584959862</v>
      </c>
      <c r="N58" s="272">
        <v>70.606536579472007</v>
      </c>
      <c r="O58" s="272">
        <v>86.264956652575762</v>
      </c>
      <c r="P58" s="290"/>
      <c r="Q58" s="45"/>
      <c r="R58" s="38"/>
      <c r="S58" s="38"/>
      <c r="T58" s="291"/>
      <c r="Z58" s="18"/>
      <c r="AA58" s="18"/>
      <c r="AB58" s="18"/>
      <c r="AC58" s="18"/>
      <c r="AD58" s="18"/>
      <c r="AE58" s="18"/>
      <c r="AF58" s="18"/>
      <c r="AG58" s="18"/>
      <c r="AH58" s="18"/>
      <c r="AI58" s="18"/>
    </row>
    <row r="59" spans="1:35" s="15" customFormat="1" ht="12.75">
      <c r="A59" s="138">
        <v>4</v>
      </c>
      <c r="B59" s="138">
        <v>2</v>
      </c>
      <c r="C59" s="139">
        <v>3</v>
      </c>
      <c r="D59" s="128">
        <v>334004</v>
      </c>
      <c r="E59" s="56" t="s">
        <v>57</v>
      </c>
      <c r="F59" s="150">
        <v>71</v>
      </c>
      <c r="G59" s="150">
        <v>48</v>
      </c>
      <c r="H59" s="150">
        <v>23</v>
      </c>
      <c r="I59" s="151">
        <v>11.000000000000002</v>
      </c>
      <c r="J59" s="151">
        <v>60</v>
      </c>
      <c r="K59" s="154">
        <v>102.57151112395262</v>
      </c>
      <c r="L59" s="154">
        <v>132.92716698975352</v>
      </c>
      <c r="M59" s="154">
        <v>69.465418302627597</v>
      </c>
      <c r="N59" s="154">
        <v>65.9077291791492</v>
      </c>
      <c r="O59" s="154">
        <v>114.22044545973729</v>
      </c>
      <c r="P59" s="69"/>
      <c r="Q59" s="38"/>
      <c r="R59" s="38"/>
      <c r="S59" s="38"/>
      <c r="Z59" s="18"/>
      <c r="AA59" s="18"/>
      <c r="AB59" s="18"/>
      <c r="AC59" s="18"/>
      <c r="AD59" s="18"/>
      <c r="AE59" s="18"/>
      <c r="AF59" s="18"/>
      <c r="AG59" s="18"/>
      <c r="AH59" s="18"/>
      <c r="AI59" s="18"/>
    </row>
    <row r="60" spans="1:35" s="15" customFormat="1" ht="12.75">
      <c r="A60" s="138">
        <v>4</v>
      </c>
      <c r="B60" s="138">
        <v>2</v>
      </c>
      <c r="C60" s="139">
        <v>3</v>
      </c>
      <c r="D60" s="128">
        <v>962004</v>
      </c>
      <c r="E60" s="56" t="s">
        <v>149</v>
      </c>
      <c r="F60" s="150">
        <v>11</v>
      </c>
      <c r="G60" s="150">
        <v>10</v>
      </c>
      <c r="H60" s="150">
        <v>1</v>
      </c>
      <c r="I60" s="150">
        <v>1</v>
      </c>
      <c r="J60" s="150">
        <v>10</v>
      </c>
      <c r="K60" s="154">
        <v>48.372911169744938</v>
      </c>
      <c r="L60" s="154">
        <v>85.178875638841561</v>
      </c>
      <c r="M60" s="154">
        <v>9.0909090909090917</v>
      </c>
      <c r="N60" s="154">
        <v>20.242914979757085</v>
      </c>
      <c r="O60" s="154">
        <v>56.179775280898873</v>
      </c>
      <c r="P60" s="69"/>
      <c r="Q60" s="38"/>
      <c r="R60" s="38"/>
      <c r="S60" s="38"/>
      <c r="Z60" s="18"/>
      <c r="AA60" s="18"/>
      <c r="AB60" s="18"/>
      <c r="AC60" s="18"/>
      <c r="AD60" s="18"/>
      <c r="AE60" s="18"/>
      <c r="AF60" s="18"/>
      <c r="AG60" s="18"/>
      <c r="AH60" s="18"/>
      <c r="AI60" s="18"/>
    </row>
    <row r="61" spans="1:35" s="15" customFormat="1" ht="12.75">
      <c r="A61" s="138">
        <v>4</v>
      </c>
      <c r="B61" s="138">
        <v>1</v>
      </c>
      <c r="C61" s="139">
        <v>3</v>
      </c>
      <c r="D61" s="128">
        <v>978004</v>
      </c>
      <c r="E61" s="56" t="s">
        <v>160</v>
      </c>
      <c r="F61" s="150">
        <v>31</v>
      </c>
      <c r="G61" s="150">
        <v>24</v>
      </c>
      <c r="H61" s="150">
        <v>7</v>
      </c>
      <c r="I61" s="151">
        <v>9</v>
      </c>
      <c r="J61" s="151">
        <v>22</v>
      </c>
      <c r="K61" s="154">
        <v>42.69972451790634</v>
      </c>
      <c r="L61" s="154">
        <v>62.959076600209869</v>
      </c>
      <c r="M61" s="154">
        <v>20.301624129930392</v>
      </c>
      <c r="N61" s="154">
        <v>52.417006406523008</v>
      </c>
      <c r="O61" s="154">
        <v>39.689698719105181</v>
      </c>
      <c r="P61" s="69"/>
      <c r="Q61" s="38"/>
      <c r="R61" s="38"/>
      <c r="S61" s="38"/>
      <c r="Z61" s="18"/>
      <c r="AA61" s="18"/>
      <c r="AB61" s="18"/>
      <c r="AC61" s="18"/>
      <c r="AD61" s="18"/>
      <c r="AE61" s="18"/>
      <c r="AF61" s="18"/>
      <c r="AG61" s="18"/>
      <c r="AH61" s="18"/>
      <c r="AI61" s="18"/>
    </row>
    <row r="62" spans="1:35" s="15" customFormat="1" ht="12.75">
      <c r="A62" s="138">
        <v>4</v>
      </c>
      <c r="B62" s="138">
        <v>2</v>
      </c>
      <c r="C62" s="139">
        <v>3</v>
      </c>
      <c r="D62" s="128">
        <v>562008</v>
      </c>
      <c r="E62" s="56" t="s">
        <v>105</v>
      </c>
      <c r="F62" s="150">
        <v>67</v>
      </c>
      <c r="G62" s="150">
        <v>50</v>
      </c>
      <c r="H62" s="150">
        <v>17</v>
      </c>
      <c r="I62" s="151">
        <v>12.999999999999998</v>
      </c>
      <c r="J62" s="151">
        <v>54</v>
      </c>
      <c r="K62" s="154">
        <v>145.6521739130435</v>
      </c>
      <c r="L62" s="154">
        <v>210.17234131988232</v>
      </c>
      <c r="M62" s="154">
        <v>76.542098153984696</v>
      </c>
      <c r="N62" s="154">
        <v>111.39674378748927</v>
      </c>
      <c r="O62" s="154">
        <v>157.29682493445966</v>
      </c>
      <c r="P62" s="69"/>
      <c r="Q62" s="38"/>
      <c r="R62" s="38"/>
      <c r="S62" s="38"/>
      <c r="Z62" s="18"/>
      <c r="AA62" s="18"/>
      <c r="AB62" s="18"/>
      <c r="AC62" s="18"/>
      <c r="AD62" s="18"/>
      <c r="AE62" s="18"/>
      <c r="AF62" s="18"/>
      <c r="AG62" s="18"/>
      <c r="AH62" s="18"/>
      <c r="AI62" s="18"/>
    </row>
    <row r="63" spans="1:35" s="15" customFormat="1" ht="12.75">
      <c r="A63" s="138">
        <v>4</v>
      </c>
      <c r="B63" s="138">
        <v>2</v>
      </c>
      <c r="C63" s="139">
        <v>3</v>
      </c>
      <c r="D63" s="128">
        <v>158004</v>
      </c>
      <c r="E63" s="56" t="s">
        <v>30</v>
      </c>
      <c r="F63" s="150">
        <v>35</v>
      </c>
      <c r="G63" s="150">
        <v>23</v>
      </c>
      <c r="H63" s="150">
        <v>12</v>
      </c>
      <c r="I63" s="151">
        <v>10</v>
      </c>
      <c r="J63" s="151">
        <v>25</v>
      </c>
      <c r="K63" s="154">
        <v>57.031122698386831</v>
      </c>
      <c r="L63" s="154">
        <v>71.875</v>
      </c>
      <c r="M63" s="154">
        <v>40.858018386108277</v>
      </c>
      <c r="N63" s="154">
        <v>64.766839378238345</v>
      </c>
      <c r="O63" s="154">
        <v>54.430655345090358</v>
      </c>
      <c r="P63" s="69"/>
      <c r="Q63" s="38"/>
      <c r="R63" s="38"/>
      <c r="S63" s="38"/>
      <c r="Z63" s="18"/>
      <c r="AA63" s="18"/>
      <c r="AB63" s="18"/>
      <c r="AC63" s="18"/>
      <c r="AD63" s="18"/>
      <c r="AE63" s="18"/>
      <c r="AF63" s="18"/>
      <c r="AG63" s="18"/>
      <c r="AH63" s="18"/>
      <c r="AI63" s="18"/>
    </row>
    <row r="64" spans="1:35" s="15" customFormat="1" ht="12.75">
      <c r="A64" s="138">
        <v>4</v>
      </c>
      <c r="B64" s="138">
        <v>2</v>
      </c>
      <c r="C64" s="139">
        <v>3</v>
      </c>
      <c r="D64" s="128">
        <v>954012</v>
      </c>
      <c r="E64" s="56" t="s">
        <v>139</v>
      </c>
      <c r="F64" s="150">
        <v>63</v>
      </c>
      <c r="G64" s="150">
        <v>50</v>
      </c>
      <c r="H64" s="150">
        <v>13</v>
      </c>
      <c r="I64" s="151">
        <v>22.999999999999996</v>
      </c>
      <c r="J64" s="151">
        <v>40</v>
      </c>
      <c r="K64" s="154">
        <v>158.41086245914005</v>
      </c>
      <c r="L64" s="154">
        <v>243.30900243309003</v>
      </c>
      <c r="M64" s="154">
        <v>67.63787721123829</v>
      </c>
      <c r="N64" s="154">
        <v>244.68085106382975</v>
      </c>
      <c r="O64" s="154">
        <v>131.70892327955218</v>
      </c>
      <c r="P64" s="69"/>
      <c r="Q64" s="38"/>
      <c r="R64" s="38"/>
      <c r="S64" s="38"/>
      <c r="Z64" s="18"/>
      <c r="AA64" s="18"/>
      <c r="AB64" s="18"/>
      <c r="AC64" s="18"/>
      <c r="AD64" s="18"/>
      <c r="AE64" s="18"/>
      <c r="AF64" s="18"/>
      <c r="AG64" s="18"/>
      <c r="AH64" s="18"/>
      <c r="AI64" s="18"/>
    </row>
    <row r="65" spans="1:35" s="15" customFormat="1" ht="12.75">
      <c r="A65" s="138">
        <v>4</v>
      </c>
      <c r="B65" s="138">
        <v>2</v>
      </c>
      <c r="C65" s="142">
        <v>3</v>
      </c>
      <c r="D65" s="128">
        <v>370016</v>
      </c>
      <c r="E65" s="56" t="s">
        <v>73</v>
      </c>
      <c r="F65" s="150">
        <v>61.000000000000007</v>
      </c>
      <c r="G65" s="150">
        <v>49</v>
      </c>
      <c r="H65" s="150">
        <v>12</v>
      </c>
      <c r="I65" s="151">
        <v>4.0000000000000009</v>
      </c>
      <c r="J65" s="151">
        <v>57.000000000000007</v>
      </c>
      <c r="K65" s="154">
        <v>102.65903736115789</v>
      </c>
      <c r="L65" s="154">
        <v>159.45330296127565</v>
      </c>
      <c r="M65" s="154">
        <v>41.826420355524569</v>
      </c>
      <c r="N65" s="154">
        <v>27.816411682892912</v>
      </c>
      <c r="O65" s="154">
        <v>126.55417406749558</v>
      </c>
      <c r="P65" s="69"/>
      <c r="Q65" s="38"/>
      <c r="R65" s="38"/>
      <c r="S65" s="38"/>
      <c r="Z65" s="18"/>
      <c r="AA65" s="18"/>
      <c r="AB65" s="18"/>
      <c r="AC65" s="18"/>
      <c r="AD65" s="18"/>
      <c r="AE65" s="18"/>
      <c r="AF65" s="18"/>
      <c r="AG65" s="18"/>
      <c r="AH65" s="18"/>
      <c r="AI65" s="18"/>
    </row>
    <row r="66" spans="1:35" s="15" customFormat="1" ht="12.75">
      <c r="A66" s="138">
        <v>4</v>
      </c>
      <c r="B66" s="138">
        <v>2</v>
      </c>
      <c r="C66" s="139">
        <v>3</v>
      </c>
      <c r="D66" s="128">
        <v>962016</v>
      </c>
      <c r="E66" s="56" t="s">
        <v>150</v>
      </c>
      <c r="F66" s="150">
        <v>16</v>
      </c>
      <c r="G66" s="150">
        <v>10</v>
      </c>
      <c r="H66" s="150">
        <v>6</v>
      </c>
      <c r="I66" s="151">
        <v>4</v>
      </c>
      <c r="J66" s="151">
        <v>12</v>
      </c>
      <c r="K66" s="154">
        <v>32.232070910556004</v>
      </c>
      <c r="L66" s="154">
        <v>38.669760247486465</v>
      </c>
      <c r="M66" s="154">
        <v>25.231286795626577</v>
      </c>
      <c r="N66" s="154">
        <v>30.3951367781155</v>
      </c>
      <c r="O66" s="154">
        <v>32.89473684210526</v>
      </c>
      <c r="P66" s="69"/>
      <c r="Q66" s="38"/>
      <c r="R66" s="38"/>
      <c r="S66" s="38"/>
      <c r="Z66" s="18"/>
      <c r="AA66" s="18"/>
      <c r="AB66" s="18"/>
      <c r="AC66" s="18"/>
      <c r="AD66" s="18"/>
      <c r="AE66" s="18"/>
      <c r="AF66" s="18"/>
      <c r="AG66" s="18"/>
      <c r="AH66" s="18"/>
      <c r="AI66" s="18"/>
    </row>
    <row r="67" spans="1:35" s="15" customFormat="1" ht="12.75">
      <c r="A67" s="138">
        <v>4</v>
      </c>
      <c r="B67" s="138">
        <v>2</v>
      </c>
      <c r="C67" s="139">
        <v>3</v>
      </c>
      <c r="D67" s="128">
        <v>370020</v>
      </c>
      <c r="E67" s="56" t="s">
        <v>74</v>
      </c>
      <c r="F67" s="150">
        <v>42</v>
      </c>
      <c r="G67" s="150">
        <v>35</v>
      </c>
      <c r="H67" s="150">
        <v>7</v>
      </c>
      <c r="I67" s="151">
        <v>8.0000000000000036</v>
      </c>
      <c r="J67" s="151">
        <v>34</v>
      </c>
      <c r="K67" s="154">
        <v>66.730219256434708</v>
      </c>
      <c r="L67" s="154">
        <v>106.96821515892421</v>
      </c>
      <c r="M67" s="154">
        <v>23.163467902051622</v>
      </c>
      <c r="N67" s="154">
        <v>51.914341336794315</v>
      </c>
      <c r="O67" s="154">
        <v>71.533768146433829</v>
      </c>
      <c r="P67" s="69"/>
      <c r="Q67" s="38"/>
      <c r="R67" s="38"/>
      <c r="S67" s="38"/>
      <c r="Z67" s="18"/>
      <c r="AA67" s="18"/>
      <c r="AB67" s="18"/>
      <c r="AC67" s="18"/>
      <c r="AD67" s="18"/>
      <c r="AE67" s="18"/>
      <c r="AF67" s="18"/>
      <c r="AG67" s="18"/>
      <c r="AH67" s="18"/>
      <c r="AI67" s="18"/>
    </row>
    <row r="68" spans="1:35" s="15" customFormat="1" ht="12.75">
      <c r="A68" s="138">
        <v>4</v>
      </c>
      <c r="B68" s="138">
        <v>2</v>
      </c>
      <c r="C68" s="142">
        <v>3</v>
      </c>
      <c r="D68" s="128">
        <v>978020</v>
      </c>
      <c r="E68" s="56" t="s">
        <v>161</v>
      </c>
      <c r="F68" s="334">
        <v>80.000000000000014</v>
      </c>
      <c r="G68" s="334">
        <v>65</v>
      </c>
      <c r="H68" s="334">
        <v>15</v>
      </c>
      <c r="I68" s="335">
        <v>12.000000000000002</v>
      </c>
      <c r="J68" s="335">
        <v>68.000000000000014</v>
      </c>
      <c r="K68" s="336">
        <v>139.27576601671313</v>
      </c>
      <c r="L68" s="336">
        <v>213.18465070514921</v>
      </c>
      <c r="M68" s="336">
        <v>55.658627087198518</v>
      </c>
      <c r="N68" s="336">
        <v>90.293453724604973</v>
      </c>
      <c r="O68" s="336">
        <v>154.02038505096266</v>
      </c>
      <c r="P68" s="69"/>
      <c r="Q68" s="38"/>
      <c r="R68" s="38"/>
      <c r="S68" s="38"/>
      <c r="Z68" s="18"/>
      <c r="AA68" s="18"/>
      <c r="AB68" s="18"/>
      <c r="AC68" s="18"/>
      <c r="AD68" s="18"/>
      <c r="AE68" s="18"/>
      <c r="AF68" s="18"/>
      <c r="AG68" s="18"/>
      <c r="AH68" s="18"/>
      <c r="AI68" s="18"/>
    </row>
    <row r="69" spans="1:35" s="15" customFormat="1" ht="12.75">
      <c r="A69" s="138">
        <v>4</v>
      </c>
      <c r="B69" s="138">
        <v>2</v>
      </c>
      <c r="C69" s="139">
        <v>3</v>
      </c>
      <c r="D69" s="128">
        <v>170020</v>
      </c>
      <c r="E69" s="56" t="s">
        <v>49</v>
      </c>
      <c r="F69" s="150">
        <v>51</v>
      </c>
      <c r="G69" s="150">
        <v>40</v>
      </c>
      <c r="H69" s="150">
        <v>11</v>
      </c>
      <c r="I69" s="151">
        <v>8.0000000000000018</v>
      </c>
      <c r="J69" s="151">
        <v>43</v>
      </c>
      <c r="K69" s="154">
        <v>97.068899885801287</v>
      </c>
      <c r="L69" s="154">
        <v>147.98372179060303</v>
      </c>
      <c r="M69" s="154">
        <v>43.120344962759702</v>
      </c>
      <c r="N69" s="154">
        <v>61.823802163833093</v>
      </c>
      <c r="O69" s="154">
        <v>108.58585858585859</v>
      </c>
      <c r="P69" s="69"/>
      <c r="Q69" s="38"/>
      <c r="R69" s="38"/>
      <c r="S69" s="38"/>
      <c r="Z69" s="18"/>
      <c r="AA69" s="18"/>
      <c r="AB69" s="18"/>
      <c r="AC69" s="18"/>
      <c r="AD69" s="18"/>
      <c r="AE69" s="18"/>
      <c r="AF69" s="18"/>
      <c r="AG69" s="18"/>
      <c r="AH69" s="18"/>
      <c r="AI69" s="18"/>
    </row>
    <row r="70" spans="1:35" s="15" customFormat="1" ht="12.75">
      <c r="A70" s="138">
        <v>4</v>
      </c>
      <c r="B70" s="138">
        <v>2</v>
      </c>
      <c r="C70" s="139">
        <v>3</v>
      </c>
      <c r="D70" s="128">
        <v>154036</v>
      </c>
      <c r="E70" s="56" t="s">
        <v>29</v>
      </c>
      <c r="F70" s="150">
        <v>28</v>
      </c>
      <c r="G70" s="150">
        <v>20</v>
      </c>
      <c r="H70" s="150">
        <v>8</v>
      </c>
      <c r="I70" s="151">
        <v>8</v>
      </c>
      <c r="J70" s="151">
        <v>20</v>
      </c>
      <c r="K70" s="154">
        <v>37.966101694915253</v>
      </c>
      <c r="L70" s="154">
        <v>52.383446830801468</v>
      </c>
      <c r="M70" s="154">
        <v>22.490863086870959</v>
      </c>
      <c r="N70" s="154">
        <v>45.81901489117984</v>
      </c>
      <c r="O70" s="154">
        <v>35.53028957186001</v>
      </c>
      <c r="P70" s="69"/>
      <c r="Q70" s="38"/>
      <c r="R70" s="38"/>
      <c r="S70" s="38"/>
      <c r="Z70" s="18"/>
      <c r="AA70" s="18"/>
      <c r="AB70" s="18"/>
      <c r="AC70" s="18"/>
      <c r="AD70" s="18"/>
      <c r="AE70" s="18"/>
      <c r="AF70" s="18"/>
      <c r="AG70" s="18"/>
      <c r="AH70" s="18"/>
      <c r="AI70" s="18"/>
    </row>
    <row r="71" spans="1:35" s="15" customFormat="1" ht="12.75">
      <c r="A71" s="138">
        <v>4</v>
      </c>
      <c r="B71" s="138">
        <v>1</v>
      </c>
      <c r="C71" s="139">
        <v>3</v>
      </c>
      <c r="D71" s="128">
        <v>158026</v>
      </c>
      <c r="E71" s="56" t="s">
        <v>36</v>
      </c>
      <c r="F71" s="150">
        <v>54</v>
      </c>
      <c r="G71" s="150">
        <v>33</v>
      </c>
      <c r="H71" s="150">
        <v>21</v>
      </c>
      <c r="I71" s="151">
        <v>11</v>
      </c>
      <c r="J71" s="151">
        <v>43</v>
      </c>
      <c r="K71" s="154">
        <v>89.537390150887092</v>
      </c>
      <c r="L71" s="154">
        <v>109.34393638170975</v>
      </c>
      <c r="M71" s="154">
        <v>69.697975439761038</v>
      </c>
      <c r="N71" s="154">
        <v>69.532237673830593</v>
      </c>
      <c r="O71" s="154">
        <v>96.65093279388627</v>
      </c>
      <c r="P71" s="69"/>
      <c r="Q71" s="38"/>
      <c r="R71" s="38"/>
      <c r="S71" s="38"/>
      <c r="Z71" s="18"/>
      <c r="AA71" s="18"/>
      <c r="AB71" s="18"/>
      <c r="AC71" s="18"/>
      <c r="AD71" s="18"/>
      <c r="AE71" s="18"/>
      <c r="AF71" s="18"/>
      <c r="AG71" s="18"/>
      <c r="AH71" s="18"/>
      <c r="AI71" s="18"/>
    </row>
    <row r="72" spans="1:35" s="15" customFormat="1" ht="12.75">
      <c r="A72" s="138">
        <v>4</v>
      </c>
      <c r="B72" s="138">
        <v>1</v>
      </c>
      <c r="C72" s="139">
        <v>3</v>
      </c>
      <c r="D72" s="128">
        <v>562028</v>
      </c>
      <c r="E72" s="56" t="s">
        <v>111</v>
      </c>
      <c r="F72" s="150">
        <v>103</v>
      </c>
      <c r="G72" s="150">
        <v>69</v>
      </c>
      <c r="H72" s="150">
        <v>34</v>
      </c>
      <c r="I72" s="151">
        <v>20.000000000000004</v>
      </c>
      <c r="J72" s="151">
        <v>83</v>
      </c>
      <c r="K72" s="154">
        <v>231.98198198198196</v>
      </c>
      <c r="L72" s="154">
        <v>304.36700485222764</v>
      </c>
      <c r="M72" s="154">
        <v>156.46571560055222</v>
      </c>
      <c r="N72" s="154">
        <v>192.67822736030831</v>
      </c>
      <c r="O72" s="154">
        <v>243.97413286302177</v>
      </c>
      <c r="P72" s="69"/>
      <c r="Q72" s="38"/>
      <c r="R72" s="38"/>
      <c r="S72" s="38"/>
      <c r="Z72" s="18"/>
      <c r="AA72" s="18"/>
      <c r="AB72" s="18"/>
      <c r="AC72" s="18"/>
      <c r="AD72" s="18"/>
      <c r="AE72" s="18"/>
      <c r="AF72" s="18"/>
      <c r="AG72" s="18"/>
      <c r="AH72" s="18"/>
      <c r="AI72" s="18"/>
    </row>
    <row r="73" spans="1:35" s="15" customFormat="1" ht="12.75">
      <c r="A73" s="138">
        <v>4</v>
      </c>
      <c r="B73" s="138">
        <v>2</v>
      </c>
      <c r="C73" s="139">
        <v>3</v>
      </c>
      <c r="D73" s="128">
        <v>954024</v>
      </c>
      <c r="E73" s="56" t="s">
        <v>142</v>
      </c>
      <c r="F73" s="150">
        <v>61</v>
      </c>
      <c r="G73" s="150">
        <v>50</v>
      </c>
      <c r="H73" s="150">
        <v>11</v>
      </c>
      <c r="I73" s="151">
        <v>13.000000000000004</v>
      </c>
      <c r="J73" s="151">
        <v>48</v>
      </c>
      <c r="K73" s="154">
        <v>159.43544171458441</v>
      </c>
      <c r="L73" s="154">
        <v>248.5089463220676</v>
      </c>
      <c r="M73" s="154">
        <v>60.639470782800437</v>
      </c>
      <c r="N73" s="154">
        <v>131.44590495449953</v>
      </c>
      <c r="O73" s="154">
        <v>169.1928093056045</v>
      </c>
      <c r="P73" s="69"/>
      <c r="Q73" s="38"/>
      <c r="R73" s="38"/>
      <c r="S73" s="38"/>
      <c r="Z73" s="18"/>
      <c r="AA73" s="18"/>
      <c r="AB73" s="18"/>
      <c r="AC73" s="18"/>
      <c r="AD73" s="18"/>
      <c r="AE73" s="18"/>
      <c r="AF73" s="18"/>
      <c r="AG73" s="18"/>
      <c r="AH73" s="18"/>
      <c r="AI73" s="18"/>
    </row>
    <row r="74" spans="1:35" s="15" customFormat="1" ht="12.75">
      <c r="A74" s="138">
        <v>4</v>
      </c>
      <c r="B74" s="138">
        <v>2</v>
      </c>
      <c r="C74" s="139">
        <v>3</v>
      </c>
      <c r="D74" s="128">
        <v>978032</v>
      </c>
      <c r="E74" s="56" t="s">
        <v>164</v>
      </c>
      <c r="F74" s="150">
        <v>29</v>
      </c>
      <c r="G74" s="150">
        <v>22</v>
      </c>
      <c r="H74" s="150">
        <v>7</v>
      </c>
      <c r="I74" s="151">
        <v>8</v>
      </c>
      <c r="J74" s="151">
        <v>21</v>
      </c>
      <c r="K74" s="154">
        <v>74.916042366313604</v>
      </c>
      <c r="L74" s="154">
        <v>111.22345803842263</v>
      </c>
      <c r="M74" s="154">
        <v>36.978341257263601</v>
      </c>
      <c r="N74" s="154">
        <v>86.206896551724142</v>
      </c>
      <c r="O74" s="154">
        <v>71.35575942915392</v>
      </c>
      <c r="P74" s="69"/>
      <c r="Q74" s="38"/>
      <c r="R74" s="38"/>
      <c r="S74" s="38"/>
      <c r="Z74" s="18"/>
      <c r="AA74" s="18"/>
      <c r="AB74" s="18"/>
      <c r="AC74" s="18"/>
      <c r="AD74" s="18"/>
      <c r="AE74" s="18"/>
      <c r="AF74" s="18"/>
      <c r="AG74" s="18"/>
      <c r="AH74" s="18"/>
      <c r="AI74" s="18"/>
    </row>
    <row r="75" spans="1:35" s="15" customFormat="1" ht="12.75">
      <c r="A75" s="138">
        <v>4</v>
      </c>
      <c r="B75" s="138">
        <v>2</v>
      </c>
      <c r="C75" s="139">
        <v>3</v>
      </c>
      <c r="D75" s="128">
        <v>382060</v>
      </c>
      <c r="E75" s="56" t="s">
        <v>93</v>
      </c>
      <c r="F75" s="150">
        <v>36</v>
      </c>
      <c r="G75" s="150">
        <v>30</v>
      </c>
      <c r="H75" s="150">
        <v>6</v>
      </c>
      <c r="I75" s="151">
        <v>10.000000000000002</v>
      </c>
      <c r="J75" s="151">
        <v>25.999999999999996</v>
      </c>
      <c r="K75" s="154">
        <v>59.298303409652441</v>
      </c>
      <c r="L75" s="154">
        <v>91.883614088820835</v>
      </c>
      <c r="M75" s="154">
        <v>21.382751247327157</v>
      </c>
      <c r="N75" s="154">
        <v>64.892926670992864</v>
      </c>
      <c r="O75" s="154">
        <v>57.395143487858711</v>
      </c>
      <c r="P75" s="69"/>
      <c r="Q75" s="38"/>
      <c r="R75" s="38"/>
      <c r="S75" s="38"/>
      <c r="Z75" s="18"/>
      <c r="AA75" s="18"/>
      <c r="AB75" s="18"/>
      <c r="AC75" s="18"/>
      <c r="AD75" s="18"/>
      <c r="AE75" s="18"/>
      <c r="AF75" s="18"/>
      <c r="AG75" s="18"/>
      <c r="AH75" s="18"/>
      <c r="AI75" s="18"/>
    </row>
    <row r="76" spans="1:35" s="15" customFormat="1" ht="12.75">
      <c r="A76" s="138">
        <v>4</v>
      </c>
      <c r="B76" s="138">
        <v>2</v>
      </c>
      <c r="C76" s="139">
        <v>3</v>
      </c>
      <c r="D76" s="128">
        <v>962060</v>
      </c>
      <c r="E76" s="56" t="s">
        <v>155</v>
      </c>
      <c r="F76" s="150">
        <v>20</v>
      </c>
      <c r="G76" s="150">
        <v>20</v>
      </c>
      <c r="H76" s="150">
        <v>0</v>
      </c>
      <c r="I76" s="151">
        <v>7</v>
      </c>
      <c r="J76" s="151">
        <v>13</v>
      </c>
      <c r="K76" s="154">
        <v>71.403070332024285</v>
      </c>
      <c r="L76" s="154">
        <v>139.08205841446454</v>
      </c>
      <c r="M76" s="154">
        <v>0</v>
      </c>
      <c r="N76" s="154">
        <v>99.431818181818187</v>
      </c>
      <c r="O76" s="154">
        <v>61.993323795898903</v>
      </c>
      <c r="P76" s="69"/>
      <c r="Q76" s="38"/>
      <c r="R76" s="38"/>
      <c r="S76" s="38"/>
      <c r="Z76" s="18"/>
      <c r="AA76" s="18"/>
      <c r="AB76" s="18"/>
      <c r="AC76" s="18"/>
      <c r="AD76" s="18"/>
      <c r="AE76" s="18"/>
      <c r="AF76" s="18"/>
      <c r="AG76" s="18"/>
      <c r="AH76" s="18"/>
      <c r="AI76" s="18"/>
    </row>
    <row r="77" spans="1:35" s="15" customFormat="1" ht="12.75">
      <c r="A77" s="138">
        <v>4</v>
      </c>
      <c r="B77" s="138">
        <v>2</v>
      </c>
      <c r="C77" s="139">
        <v>3</v>
      </c>
      <c r="D77" s="128">
        <v>362040</v>
      </c>
      <c r="E77" s="56" t="s">
        <v>70</v>
      </c>
      <c r="F77" s="150">
        <v>73</v>
      </c>
      <c r="G77" s="150">
        <v>54</v>
      </c>
      <c r="H77" s="150">
        <v>19</v>
      </c>
      <c r="I77" s="151">
        <v>10.000000000000002</v>
      </c>
      <c r="J77" s="151">
        <v>63</v>
      </c>
      <c r="K77" s="154">
        <v>135.99105812220566</v>
      </c>
      <c r="L77" s="154">
        <v>196.64967225054627</v>
      </c>
      <c r="M77" s="154">
        <v>72.463768115942031</v>
      </c>
      <c r="N77" s="154">
        <v>76.04562737642587</v>
      </c>
      <c r="O77" s="154">
        <v>155.440414507772</v>
      </c>
      <c r="P77" s="69"/>
      <c r="Q77" s="38"/>
      <c r="R77" s="38"/>
      <c r="S77" s="38"/>
      <c r="Z77" s="18"/>
      <c r="AA77" s="18"/>
      <c r="AB77" s="18"/>
      <c r="AC77" s="18"/>
      <c r="AD77" s="18"/>
      <c r="AE77" s="18"/>
      <c r="AF77" s="18"/>
      <c r="AG77" s="18"/>
      <c r="AH77" s="18"/>
      <c r="AI77" s="18"/>
    </row>
    <row r="78" spans="1:35" s="15" customFormat="1" ht="12.75">
      <c r="A78" s="141"/>
      <c r="B78" s="141"/>
      <c r="C78" s="141"/>
      <c r="D78" s="132"/>
      <c r="E78" s="112" t="s">
        <v>211</v>
      </c>
      <c r="F78" s="113">
        <v>932</v>
      </c>
      <c r="G78" s="113">
        <v>702</v>
      </c>
      <c r="H78" s="113">
        <v>230</v>
      </c>
      <c r="I78" s="113">
        <v>190</v>
      </c>
      <c r="J78" s="113">
        <v>742</v>
      </c>
      <c r="K78" s="272">
        <v>93.998043388367236</v>
      </c>
      <c r="L78" s="272">
        <v>136.42723880597015</v>
      </c>
      <c r="M78" s="272">
        <v>48.223084180731732</v>
      </c>
      <c r="N78" s="272">
        <v>78.215050222295403</v>
      </c>
      <c r="O78" s="272">
        <v>99.119678328591093</v>
      </c>
      <c r="P78" s="69"/>
      <c r="Q78" s="38"/>
      <c r="R78" s="38"/>
      <c r="S78" s="38"/>
      <c r="Z78" s="18"/>
      <c r="AA78" s="18"/>
      <c r="AB78" s="18"/>
      <c r="AC78" s="18"/>
      <c r="AD78" s="18"/>
      <c r="AE78" s="18"/>
      <c r="AF78" s="18"/>
      <c r="AG78" s="18"/>
      <c r="AH78" s="18"/>
      <c r="AI78" s="18"/>
    </row>
    <row r="79" spans="1:35" s="15" customFormat="1" ht="12.75">
      <c r="A79" s="138">
        <v>5</v>
      </c>
      <c r="B79" s="138">
        <v>3</v>
      </c>
      <c r="C79" s="139">
        <v>3</v>
      </c>
      <c r="D79" s="128">
        <v>770004</v>
      </c>
      <c r="E79" s="56" t="s">
        <v>129</v>
      </c>
      <c r="F79" s="150">
        <v>33</v>
      </c>
      <c r="G79" s="150">
        <v>26</v>
      </c>
      <c r="H79" s="150">
        <v>7</v>
      </c>
      <c r="I79" s="151">
        <v>11.000000000000002</v>
      </c>
      <c r="J79" s="151">
        <v>22</v>
      </c>
      <c r="K79" s="154">
        <v>47.625920046182713</v>
      </c>
      <c r="L79" s="154">
        <v>71.350164654226134</v>
      </c>
      <c r="M79" s="154">
        <v>21.3089802130898</v>
      </c>
      <c r="N79" s="154">
        <v>66.425120772946869</v>
      </c>
      <c r="O79" s="154">
        <v>41.721979897591503</v>
      </c>
      <c r="P79" s="69"/>
      <c r="Q79" s="38"/>
      <c r="R79" s="38"/>
      <c r="S79" s="38"/>
      <c r="Z79" s="18"/>
      <c r="AA79" s="18"/>
      <c r="AB79" s="18"/>
      <c r="AC79" s="18"/>
      <c r="AD79" s="18"/>
      <c r="AE79" s="18"/>
      <c r="AF79" s="18"/>
      <c r="AG79" s="18"/>
      <c r="AH79" s="18"/>
      <c r="AI79" s="18"/>
    </row>
    <row r="80" spans="1:35" s="15" customFormat="1" ht="12.75">
      <c r="A80" s="138">
        <v>5</v>
      </c>
      <c r="B80" s="138">
        <v>3</v>
      </c>
      <c r="C80" s="139">
        <v>3</v>
      </c>
      <c r="D80" s="128">
        <v>570008</v>
      </c>
      <c r="E80" s="56" t="s">
        <v>119</v>
      </c>
      <c r="F80" s="150">
        <v>61</v>
      </c>
      <c r="G80" s="150">
        <v>54</v>
      </c>
      <c r="H80" s="150">
        <v>7</v>
      </c>
      <c r="I80" s="151">
        <v>14.000000000000002</v>
      </c>
      <c r="J80" s="151">
        <v>47</v>
      </c>
      <c r="K80" s="154">
        <v>110.50724637681159</v>
      </c>
      <c r="L80" s="154">
        <v>189.14185639229422</v>
      </c>
      <c r="M80" s="154">
        <v>26.266416510318951</v>
      </c>
      <c r="N80" s="154">
        <v>110.23622047244096</v>
      </c>
      <c r="O80" s="154">
        <v>110.58823529411765</v>
      </c>
      <c r="P80" s="69"/>
      <c r="Q80" s="38"/>
      <c r="R80" s="38"/>
      <c r="S80" s="38"/>
      <c r="Z80" s="18"/>
      <c r="AA80" s="18"/>
      <c r="AB80" s="18"/>
      <c r="AC80" s="18"/>
      <c r="AD80" s="18"/>
      <c r="AE80" s="18"/>
      <c r="AF80" s="18"/>
      <c r="AG80" s="18"/>
      <c r="AH80" s="18"/>
      <c r="AI80" s="18"/>
    </row>
    <row r="81" spans="1:35" s="15" customFormat="1" ht="12.75">
      <c r="A81" s="138">
        <v>5</v>
      </c>
      <c r="B81" s="138">
        <v>3</v>
      </c>
      <c r="C81" s="139">
        <v>3</v>
      </c>
      <c r="D81" s="128">
        <v>362004</v>
      </c>
      <c r="E81" s="56" t="s">
        <v>238</v>
      </c>
      <c r="F81" s="150">
        <v>27</v>
      </c>
      <c r="G81" s="150">
        <v>16</v>
      </c>
      <c r="H81" s="150">
        <v>11</v>
      </c>
      <c r="I81" s="151">
        <v>4</v>
      </c>
      <c r="J81" s="151">
        <v>23</v>
      </c>
      <c r="K81" s="154">
        <v>83.462132921174657</v>
      </c>
      <c r="L81" s="154">
        <v>93.951849677040514</v>
      </c>
      <c r="M81" s="154">
        <v>71.801566579634468</v>
      </c>
      <c r="N81" s="154">
        <v>50.314465408805027</v>
      </c>
      <c r="O81" s="154">
        <v>94.262295081967224</v>
      </c>
      <c r="P81" s="69"/>
      <c r="Q81" s="38"/>
      <c r="R81" s="38"/>
      <c r="S81" s="38"/>
      <c r="Z81" s="18"/>
      <c r="AA81" s="18"/>
      <c r="AB81" s="18"/>
      <c r="AC81" s="18"/>
      <c r="AD81" s="18"/>
      <c r="AE81" s="18"/>
      <c r="AF81" s="18"/>
      <c r="AG81" s="18"/>
      <c r="AH81" s="18"/>
      <c r="AI81" s="18"/>
    </row>
    <row r="82" spans="1:35" s="15" customFormat="1" ht="12.75">
      <c r="A82" s="138">
        <v>5</v>
      </c>
      <c r="B82" s="138">
        <v>3</v>
      </c>
      <c r="C82" s="139">
        <v>3</v>
      </c>
      <c r="D82" s="128">
        <v>362012</v>
      </c>
      <c r="E82" s="56" t="s">
        <v>64</v>
      </c>
      <c r="F82" s="150">
        <v>62.000000000000014</v>
      </c>
      <c r="G82" s="150">
        <v>44</v>
      </c>
      <c r="H82" s="150">
        <v>18</v>
      </c>
      <c r="I82" s="151">
        <v>12.000000000000005</v>
      </c>
      <c r="J82" s="151">
        <v>50.000000000000014</v>
      </c>
      <c r="K82" s="154">
        <v>98.678975011936998</v>
      </c>
      <c r="L82" s="154">
        <v>137.19987527284067</v>
      </c>
      <c r="M82" s="154">
        <v>58.517555266579976</v>
      </c>
      <c r="N82" s="154">
        <v>72.507552870090663</v>
      </c>
      <c r="O82" s="154">
        <v>108.03802938634402</v>
      </c>
      <c r="P82" s="69"/>
      <c r="Q82" s="38"/>
      <c r="R82" s="38"/>
      <c r="S82" s="38"/>
      <c r="Z82" s="18"/>
      <c r="AA82" s="18"/>
      <c r="AB82" s="18"/>
      <c r="AC82" s="18"/>
      <c r="AD82" s="18"/>
      <c r="AE82" s="18"/>
      <c r="AF82" s="18"/>
      <c r="AG82" s="18"/>
      <c r="AH82" s="18"/>
      <c r="AI82" s="18"/>
    </row>
    <row r="83" spans="1:35" s="15" customFormat="1" ht="12.75">
      <c r="A83" s="138">
        <v>5</v>
      </c>
      <c r="B83" s="138">
        <v>3</v>
      </c>
      <c r="C83" s="143">
        <v>3</v>
      </c>
      <c r="D83" s="128">
        <v>362016</v>
      </c>
      <c r="E83" s="56" t="s">
        <v>239</v>
      </c>
      <c r="F83" s="150">
        <v>40</v>
      </c>
      <c r="G83" s="150">
        <v>32</v>
      </c>
      <c r="H83" s="150">
        <v>8</v>
      </c>
      <c r="I83" s="151">
        <v>5</v>
      </c>
      <c r="J83" s="151">
        <v>35</v>
      </c>
      <c r="K83" s="154">
        <v>127.02445220704985</v>
      </c>
      <c r="L83" s="154">
        <v>201.00502512562815</v>
      </c>
      <c r="M83" s="154">
        <v>51.380860629415537</v>
      </c>
      <c r="N83" s="154">
        <v>65.445026178010465</v>
      </c>
      <c r="O83" s="154">
        <v>146.75052410901469</v>
      </c>
      <c r="P83" s="69"/>
      <c r="Q83" s="38"/>
      <c r="R83" s="38"/>
      <c r="S83" s="38"/>
      <c r="Z83" s="18"/>
      <c r="AA83" s="18"/>
      <c r="AB83" s="18"/>
      <c r="AC83" s="18"/>
      <c r="AD83" s="18"/>
      <c r="AE83" s="18"/>
      <c r="AF83" s="18"/>
      <c r="AG83" s="18"/>
      <c r="AH83" s="18"/>
      <c r="AI83" s="18"/>
    </row>
    <row r="84" spans="1:35" s="15" customFormat="1" ht="12.75">
      <c r="A84" s="138">
        <v>5</v>
      </c>
      <c r="B84" s="138">
        <v>3</v>
      </c>
      <c r="C84" s="139">
        <v>3</v>
      </c>
      <c r="D84" s="128">
        <v>154008</v>
      </c>
      <c r="E84" s="56" t="s">
        <v>25</v>
      </c>
      <c r="F84" s="150">
        <v>91</v>
      </c>
      <c r="G84" s="150">
        <v>78</v>
      </c>
      <c r="H84" s="150">
        <v>13</v>
      </c>
      <c r="I84" s="151">
        <v>34.000000000000007</v>
      </c>
      <c r="J84" s="151">
        <v>57</v>
      </c>
      <c r="K84" s="154">
        <v>205.4176072234763</v>
      </c>
      <c r="L84" s="154">
        <v>336.93304535637145</v>
      </c>
      <c r="M84" s="154">
        <v>61.465721040189131</v>
      </c>
      <c r="N84" s="154">
        <v>309.93618960802195</v>
      </c>
      <c r="O84" s="154">
        <v>171.01710171017103</v>
      </c>
      <c r="P84" s="69"/>
      <c r="Q84" s="38"/>
      <c r="R84" s="38"/>
      <c r="S84" s="38"/>
      <c r="Z84" s="18"/>
      <c r="AA84" s="18"/>
      <c r="AB84" s="18"/>
      <c r="AC84" s="18"/>
      <c r="AD84" s="18"/>
      <c r="AE84" s="18"/>
      <c r="AF84" s="18"/>
      <c r="AG84" s="18"/>
      <c r="AH84" s="18"/>
      <c r="AI84" s="18"/>
    </row>
    <row r="85" spans="1:35" s="15" customFormat="1" ht="12.75">
      <c r="A85" s="138">
        <v>5</v>
      </c>
      <c r="B85" s="138">
        <v>3</v>
      </c>
      <c r="C85" s="139">
        <v>3</v>
      </c>
      <c r="D85" s="128">
        <v>954008</v>
      </c>
      <c r="E85" s="56" t="s">
        <v>138</v>
      </c>
      <c r="F85" s="150">
        <v>102</v>
      </c>
      <c r="G85" s="150">
        <v>74</v>
      </c>
      <c r="H85" s="150">
        <v>28</v>
      </c>
      <c r="I85" s="151">
        <v>31.000000000000004</v>
      </c>
      <c r="J85" s="151">
        <v>71</v>
      </c>
      <c r="K85" s="154">
        <v>190.36954087346024</v>
      </c>
      <c r="L85" s="154">
        <v>269.48288419519304</v>
      </c>
      <c r="M85" s="154">
        <v>107.19754977029096</v>
      </c>
      <c r="N85" s="154">
        <v>235.92085235920854</v>
      </c>
      <c r="O85" s="154">
        <v>175.56874381800199</v>
      </c>
      <c r="P85" s="69"/>
      <c r="Q85" s="38"/>
      <c r="R85" s="38"/>
      <c r="S85" s="38"/>
      <c r="Z85" s="18"/>
      <c r="AA85" s="18"/>
      <c r="AB85" s="18"/>
      <c r="AC85" s="18"/>
      <c r="AD85" s="18"/>
      <c r="AE85" s="18"/>
      <c r="AF85" s="18"/>
      <c r="AG85" s="18"/>
      <c r="AH85" s="18"/>
      <c r="AI85" s="18"/>
    </row>
    <row r="86" spans="1:35" s="15" customFormat="1" ht="12.75">
      <c r="A86" s="138">
        <v>5</v>
      </c>
      <c r="B86" s="138">
        <v>3</v>
      </c>
      <c r="C86" s="139">
        <v>3</v>
      </c>
      <c r="D86" s="128">
        <v>362020</v>
      </c>
      <c r="E86" s="56" t="s">
        <v>65</v>
      </c>
      <c r="F86" s="150">
        <v>64</v>
      </c>
      <c r="G86" s="150">
        <v>49</v>
      </c>
      <c r="H86" s="150">
        <v>15</v>
      </c>
      <c r="I86" s="151">
        <v>9.0000000000000018</v>
      </c>
      <c r="J86" s="151">
        <v>55</v>
      </c>
      <c r="K86" s="154">
        <v>91.782589989961281</v>
      </c>
      <c r="L86" s="154">
        <v>133.87978142076503</v>
      </c>
      <c r="M86" s="154">
        <v>45.276184726833691</v>
      </c>
      <c r="N86" s="154">
        <v>53.222945002956841</v>
      </c>
      <c r="O86" s="154">
        <v>104.12722453616054</v>
      </c>
      <c r="P86" s="69"/>
      <c r="Q86" s="38"/>
      <c r="R86" s="38"/>
      <c r="S86" s="38"/>
      <c r="Z86" s="18"/>
      <c r="AA86" s="18"/>
      <c r="AB86" s="18"/>
      <c r="AC86" s="18"/>
      <c r="AD86" s="18"/>
      <c r="AE86" s="18"/>
      <c r="AF86" s="18"/>
      <c r="AG86" s="18"/>
      <c r="AH86" s="18"/>
      <c r="AI86" s="18"/>
    </row>
    <row r="87" spans="1:35" s="15" customFormat="1" ht="12.75">
      <c r="A87" s="138">
        <v>5</v>
      </c>
      <c r="B87" s="138">
        <v>3</v>
      </c>
      <c r="C87" s="139">
        <v>3</v>
      </c>
      <c r="D87" s="128">
        <v>370012</v>
      </c>
      <c r="E87" s="56" t="s">
        <v>72</v>
      </c>
      <c r="F87" s="150">
        <v>54</v>
      </c>
      <c r="G87" s="150">
        <v>39</v>
      </c>
      <c r="H87" s="150">
        <v>15</v>
      </c>
      <c r="I87" s="151">
        <v>14</v>
      </c>
      <c r="J87" s="151">
        <v>40</v>
      </c>
      <c r="K87" s="154">
        <v>125.08686587908271</v>
      </c>
      <c r="L87" s="154">
        <v>162.97534475553701</v>
      </c>
      <c r="M87" s="154">
        <v>77.962577962577967</v>
      </c>
      <c r="N87" s="154">
        <v>138.75123885034688</v>
      </c>
      <c r="O87" s="154">
        <v>120.91898428053204</v>
      </c>
      <c r="P87" s="69"/>
      <c r="Q87" s="38"/>
      <c r="R87" s="38"/>
      <c r="S87" s="38"/>
      <c r="Z87" s="18"/>
      <c r="AA87" s="18"/>
      <c r="AB87" s="18"/>
      <c r="AC87" s="18"/>
      <c r="AD87" s="18"/>
      <c r="AE87" s="18"/>
      <c r="AF87" s="18"/>
      <c r="AG87" s="18"/>
      <c r="AH87" s="18"/>
      <c r="AI87" s="18"/>
    </row>
    <row r="88" spans="1:35" s="15" customFormat="1" ht="12.75">
      <c r="A88" s="138">
        <v>5</v>
      </c>
      <c r="B88" s="138">
        <v>3</v>
      </c>
      <c r="C88" s="139">
        <v>3</v>
      </c>
      <c r="D88" s="128">
        <v>154012</v>
      </c>
      <c r="E88" s="56" t="s">
        <v>26</v>
      </c>
      <c r="F88" s="150">
        <v>92.000000000000014</v>
      </c>
      <c r="G88" s="150">
        <v>60</v>
      </c>
      <c r="H88" s="150">
        <v>32</v>
      </c>
      <c r="I88" s="151">
        <v>23.000000000000004</v>
      </c>
      <c r="J88" s="151">
        <v>69.000000000000014</v>
      </c>
      <c r="K88" s="154">
        <v>191.50707743547045</v>
      </c>
      <c r="L88" s="154">
        <v>240</v>
      </c>
      <c r="M88" s="154">
        <v>138.88888888888889</v>
      </c>
      <c r="N88" s="154">
        <v>193.92917369308603</v>
      </c>
      <c r="O88" s="154">
        <v>190.71310116086238</v>
      </c>
      <c r="P88" s="69"/>
      <c r="Q88" s="38"/>
      <c r="R88" s="38"/>
      <c r="S88" s="38"/>
      <c r="Z88" s="18"/>
      <c r="AA88" s="18"/>
      <c r="AB88" s="18"/>
      <c r="AC88" s="18"/>
      <c r="AD88" s="18"/>
      <c r="AE88" s="18"/>
      <c r="AF88" s="18"/>
      <c r="AG88" s="18"/>
      <c r="AH88" s="18"/>
      <c r="AI88" s="18"/>
    </row>
    <row r="89" spans="1:35" s="15" customFormat="1" ht="12.75">
      <c r="A89" s="138">
        <v>5</v>
      </c>
      <c r="B89" s="138">
        <v>3</v>
      </c>
      <c r="C89" s="139">
        <v>3</v>
      </c>
      <c r="D89" s="128">
        <v>154016</v>
      </c>
      <c r="E89" s="56" t="s">
        <v>27</v>
      </c>
      <c r="F89" s="150">
        <v>73</v>
      </c>
      <c r="G89" s="150">
        <v>56</v>
      </c>
      <c r="H89" s="150">
        <v>17</v>
      </c>
      <c r="I89" s="151">
        <v>13.999999999999998</v>
      </c>
      <c r="J89" s="151">
        <v>59</v>
      </c>
      <c r="K89" s="154">
        <v>144.35436029266364</v>
      </c>
      <c r="L89" s="154">
        <v>212.44309559939302</v>
      </c>
      <c r="M89" s="154">
        <v>70.218917802560924</v>
      </c>
      <c r="N89" s="154">
        <v>116.27906976744184</v>
      </c>
      <c r="O89" s="154">
        <v>153.12743316895924</v>
      </c>
      <c r="P89" s="69"/>
      <c r="Q89" s="38"/>
      <c r="R89" s="38"/>
      <c r="S89" s="38"/>
      <c r="Z89" s="18"/>
      <c r="AA89" s="18"/>
      <c r="AB89" s="18"/>
      <c r="AC89" s="18"/>
      <c r="AD89" s="18"/>
      <c r="AE89" s="18"/>
      <c r="AF89" s="18"/>
      <c r="AG89" s="18"/>
      <c r="AH89" s="18"/>
      <c r="AI89" s="18"/>
    </row>
    <row r="90" spans="1:35" s="15" customFormat="1" ht="12.75">
      <c r="A90" s="138">
        <v>5</v>
      </c>
      <c r="B90" s="138">
        <v>3</v>
      </c>
      <c r="C90" s="139">
        <v>3</v>
      </c>
      <c r="D90" s="128">
        <v>566012</v>
      </c>
      <c r="E90" s="56" t="s">
        <v>115</v>
      </c>
      <c r="F90" s="150">
        <v>16</v>
      </c>
      <c r="G90" s="150">
        <v>15</v>
      </c>
      <c r="H90" s="150">
        <v>1</v>
      </c>
      <c r="I90" s="151">
        <v>2.0000000000000004</v>
      </c>
      <c r="J90" s="151">
        <v>14</v>
      </c>
      <c r="K90" s="154">
        <v>27.586206896551722</v>
      </c>
      <c r="L90" s="154">
        <v>50.675675675675677</v>
      </c>
      <c r="M90" s="154">
        <v>3.5211267605633805</v>
      </c>
      <c r="N90" s="154">
        <v>12.961762799740766</v>
      </c>
      <c r="O90" s="154">
        <v>32.887009631195681</v>
      </c>
      <c r="P90" s="69"/>
      <c r="Q90" s="38"/>
      <c r="R90" s="38"/>
      <c r="S90" s="38"/>
      <c r="Z90" s="18"/>
      <c r="AA90" s="18"/>
      <c r="AB90" s="18"/>
      <c r="AC90" s="18"/>
      <c r="AD90" s="18"/>
      <c r="AE90" s="18"/>
      <c r="AF90" s="18"/>
      <c r="AG90" s="18"/>
      <c r="AH90" s="18"/>
      <c r="AI90" s="18"/>
    </row>
    <row r="91" spans="1:35" s="15" customFormat="1" ht="12.75">
      <c r="A91" s="138">
        <v>5</v>
      </c>
      <c r="B91" s="138">
        <v>3</v>
      </c>
      <c r="C91" s="139">
        <v>3</v>
      </c>
      <c r="D91" s="128">
        <v>554020</v>
      </c>
      <c r="E91" s="56" t="s">
        <v>101</v>
      </c>
      <c r="F91" s="150">
        <v>39</v>
      </c>
      <c r="G91" s="150">
        <v>28</v>
      </c>
      <c r="H91" s="150">
        <v>11</v>
      </c>
      <c r="I91" s="151">
        <v>0</v>
      </c>
      <c r="J91" s="151">
        <v>39</v>
      </c>
      <c r="K91" s="154">
        <v>48.786589942456843</v>
      </c>
      <c r="L91" s="154">
        <v>67.518688208343377</v>
      </c>
      <c r="M91" s="154">
        <v>28.593709383935533</v>
      </c>
      <c r="N91" s="154">
        <v>0</v>
      </c>
      <c r="O91" s="154">
        <v>64.569536423841058</v>
      </c>
      <c r="P91" s="69"/>
      <c r="Q91" s="38"/>
      <c r="R91" s="38"/>
      <c r="S91" s="38"/>
      <c r="Z91" s="18"/>
      <c r="AA91" s="18"/>
      <c r="AB91" s="18"/>
      <c r="AC91" s="18"/>
      <c r="AD91" s="18"/>
      <c r="AE91" s="18"/>
      <c r="AF91" s="18"/>
      <c r="AG91" s="18"/>
      <c r="AH91" s="18"/>
      <c r="AI91" s="18"/>
    </row>
    <row r="92" spans="1:35" s="15" customFormat="1" ht="12.75">
      <c r="A92" s="138">
        <v>5</v>
      </c>
      <c r="B92" s="138">
        <v>3</v>
      </c>
      <c r="C92" s="139">
        <v>3</v>
      </c>
      <c r="D92" s="128">
        <v>374012</v>
      </c>
      <c r="E92" s="56" t="s">
        <v>75</v>
      </c>
      <c r="F92" s="150">
        <v>30.999999999999996</v>
      </c>
      <c r="G92" s="150">
        <v>16</v>
      </c>
      <c r="H92" s="150">
        <v>15</v>
      </c>
      <c r="I92" s="151">
        <v>3</v>
      </c>
      <c r="J92" s="151">
        <v>27.999999999999996</v>
      </c>
      <c r="K92" s="154">
        <v>41.394044598744827</v>
      </c>
      <c r="L92" s="154">
        <v>41.258380608561119</v>
      </c>
      <c r="M92" s="154">
        <v>41.539739684297984</v>
      </c>
      <c r="N92" s="154">
        <v>16.251354279523294</v>
      </c>
      <c r="O92" s="154">
        <v>49.618996987418036</v>
      </c>
      <c r="P92" s="69"/>
      <c r="Q92" s="38"/>
      <c r="R92" s="38"/>
      <c r="S92" s="38"/>
      <c r="Z92" s="18"/>
      <c r="AA92" s="18"/>
      <c r="AB92" s="18"/>
      <c r="AC92" s="18"/>
      <c r="AD92" s="18"/>
      <c r="AE92" s="18"/>
      <c r="AF92" s="18"/>
      <c r="AG92" s="18"/>
      <c r="AH92" s="18"/>
      <c r="AI92" s="18"/>
    </row>
    <row r="93" spans="1:35" s="15" customFormat="1" ht="12.75">
      <c r="A93" s="138">
        <v>5</v>
      </c>
      <c r="B93" s="138">
        <v>3</v>
      </c>
      <c r="C93" s="139">
        <v>3</v>
      </c>
      <c r="D93" s="128">
        <v>158008</v>
      </c>
      <c r="E93" s="56" t="s">
        <v>31</v>
      </c>
      <c r="F93" s="150">
        <v>68</v>
      </c>
      <c r="G93" s="150">
        <v>55</v>
      </c>
      <c r="H93" s="150">
        <v>13</v>
      </c>
      <c r="I93" s="151">
        <v>8</v>
      </c>
      <c r="J93" s="151">
        <v>60</v>
      </c>
      <c r="K93" s="154">
        <v>158.95278167367928</v>
      </c>
      <c r="L93" s="154">
        <v>258.21596244131456</v>
      </c>
      <c r="M93" s="154">
        <v>60.521415270018622</v>
      </c>
      <c r="N93" s="154">
        <v>75.329566854990574</v>
      </c>
      <c r="O93" s="154">
        <v>186.56716417910445</v>
      </c>
      <c r="P93" s="69"/>
      <c r="Q93" s="38"/>
      <c r="R93" s="38"/>
      <c r="S93" s="38"/>
      <c r="Z93" s="18"/>
      <c r="AA93" s="18"/>
      <c r="AB93" s="18"/>
      <c r="AC93" s="18"/>
      <c r="AD93" s="18"/>
      <c r="AE93" s="18"/>
      <c r="AF93" s="18"/>
      <c r="AG93" s="18"/>
      <c r="AH93" s="18"/>
      <c r="AI93" s="18"/>
    </row>
    <row r="94" spans="1:35" s="15" customFormat="1" ht="12.75">
      <c r="A94" s="138">
        <v>5</v>
      </c>
      <c r="B94" s="138">
        <v>3</v>
      </c>
      <c r="C94" s="139">
        <v>3</v>
      </c>
      <c r="D94" s="128">
        <v>158012</v>
      </c>
      <c r="E94" s="56" t="s">
        <v>32</v>
      </c>
      <c r="F94" s="150">
        <v>33</v>
      </c>
      <c r="G94" s="150">
        <v>29</v>
      </c>
      <c r="H94" s="150">
        <v>4</v>
      </c>
      <c r="I94" s="151">
        <v>7.0000000000000009</v>
      </c>
      <c r="J94" s="151">
        <v>26</v>
      </c>
      <c r="K94" s="154">
        <v>88.471849865951739</v>
      </c>
      <c r="L94" s="154">
        <v>147.88373278939318</v>
      </c>
      <c r="M94" s="154">
        <v>22.611644997173542</v>
      </c>
      <c r="N94" s="154">
        <v>70.635721493440982</v>
      </c>
      <c r="O94" s="154">
        <v>94.925155166119026</v>
      </c>
      <c r="P94" s="69"/>
      <c r="Q94" s="38"/>
      <c r="R94" s="38"/>
      <c r="S94" s="38"/>
      <c r="Z94" s="18"/>
      <c r="AA94" s="18"/>
      <c r="AB94" s="18"/>
      <c r="AC94" s="18"/>
      <c r="AD94" s="18"/>
      <c r="AE94" s="18"/>
      <c r="AF94" s="18"/>
      <c r="AG94" s="18"/>
      <c r="AH94" s="18"/>
      <c r="AI94" s="18"/>
    </row>
    <row r="95" spans="1:35" s="15" customFormat="1" ht="12.75">
      <c r="A95" s="138">
        <v>5</v>
      </c>
      <c r="B95" s="138">
        <v>3</v>
      </c>
      <c r="C95" s="139">
        <v>3</v>
      </c>
      <c r="D95" s="128">
        <v>334016</v>
      </c>
      <c r="E95" s="56" t="s">
        <v>59</v>
      </c>
      <c r="F95" s="150">
        <v>189.99999999999997</v>
      </c>
      <c r="G95" s="150">
        <v>124</v>
      </c>
      <c r="H95" s="150">
        <v>66</v>
      </c>
      <c r="I95" s="151">
        <v>10</v>
      </c>
      <c r="J95" s="151">
        <v>179.99999999999997</v>
      </c>
      <c r="K95" s="154">
        <v>301.77890724269372</v>
      </c>
      <c r="L95" s="154">
        <v>375.30266343825667</v>
      </c>
      <c r="M95" s="154">
        <v>220.58823529411765</v>
      </c>
      <c r="N95" s="154">
        <v>63.371356147021544</v>
      </c>
      <c r="O95" s="154">
        <v>381.51759220008472</v>
      </c>
      <c r="P95" s="69"/>
      <c r="Q95" s="38"/>
      <c r="R95" s="38"/>
      <c r="S95" s="38"/>
      <c r="Z95" s="18"/>
      <c r="AA95" s="18"/>
      <c r="AB95" s="18"/>
      <c r="AC95" s="18"/>
      <c r="AD95" s="18"/>
      <c r="AE95" s="18"/>
      <c r="AF95" s="18"/>
      <c r="AG95" s="18"/>
      <c r="AH95" s="18"/>
      <c r="AI95" s="18"/>
    </row>
    <row r="96" spans="1:35" s="15" customFormat="1" ht="12.75">
      <c r="A96" s="138">
        <v>5</v>
      </c>
      <c r="B96" s="138">
        <v>3</v>
      </c>
      <c r="C96" s="139">
        <v>3</v>
      </c>
      <c r="D96" s="128">
        <v>166012</v>
      </c>
      <c r="E96" s="56" t="s">
        <v>45</v>
      </c>
      <c r="F96" s="150">
        <v>50</v>
      </c>
      <c r="G96" s="150">
        <v>44</v>
      </c>
      <c r="H96" s="150">
        <v>6</v>
      </c>
      <c r="I96" s="151">
        <v>10</v>
      </c>
      <c r="J96" s="151">
        <v>40</v>
      </c>
      <c r="K96" s="154">
        <v>102.06164523372117</v>
      </c>
      <c r="L96" s="154">
        <v>174.5339151130504</v>
      </c>
      <c r="M96" s="154">
        <v>25.231286795626577</v>
      </c>
      <c r="N96" s="154">
        <v>85.61643835616438</v>
      </c>
      <c r="O96" s="154">
        <v>107.20986330742429</v>
      </c>
      <c r="P96" s="69"/>
      <c r="Q96" s="38"/>
      <c r="R96" s="38"/>
      <c r="S96" s="38"/>
      <c r="Z96" s="18"/>
      <c r="AA96" s="18"/>
      <c r="AB96" s="18"/>
      <c r="AC96" s="18"/>
      <c r="AD96" s="18"/>
      <c r="AE96" s="18"/>
      <c r="AF96" s="18"/>
      <c r="AG96" s="18"/>
      <c r="AH96" s="18"/>
      <c r="AI96" s="18"/>
    </row>
    <row r="97" spans="1:35" s="15" customFormat="1" ht="12.75">
      <c r="A97" s="138">
        <v>5</v>
      </c>
      <c r="B97" s="138">
        <v>3</v>
      </c>
      <c r="C97" s="139">
        <v>3</v>
      </c>
      <c r="D97" s="128">
        <v>766040</v>
      </c>
      <c r="E97" s="56" t="s">
        <v>127</v>
      </c>
      <c r="F97" s="150">
        <v>21</v>
      </c>
      <c r="G97" s="150">
        <v>17</v>
      </c>
      <c r="H97" s="150">
        <v>4</v>
      </c>
      <c r="I97" s="151">
        <v>7</v>
      </c>
      <c r="J97" s="151">
        <v>14</v>
      </c>
      <c r="K97" s="154">
        <v>35.928143712574851</v>
      </c>
      <c r="L97" s="154">
        <v>56.837178201270476</v>
      </c>
      <c r="M97" s="154">
        <v>14.015416958654519</v>
      </c>
      <c r="N97" s="154">
        <v>45.691906005221938</v>
      </c>
      <c r="O97" s="154">
        <v>32.46000463714352</v>
      </c>
      <c r="P97" s="69"/>
      <c r="Q97" s="38"/>
      <c r="R97" s="38"/>
      <c r="S97" s="38"/>
      <c r="Z97" s="18"/>
      <c r="AA97" s="18"/>
      <c r="AB97" s="18"/>
      <c r="AC97" s="18"/>
      <c r="AD97" s="18"/>
      <c r="AE97" s="18"/>
      <c r="AF97" s="18"/>
      <c r="AG97" s="18"/>
      <c r="AH97" s="18"/>
      <c r="AI97" s="18"/>
    </row>
    <row r="98" spans="1:35" s="15" customFormat="1" ht="12.75">
      <c r="A98" s="138">
        <v>5</v>
      </c>
      <c r="B98" s="138">
        <v>3</v>
      </c>
      <c r="C98" s="139">
        <v>3</v>
      </c>
      <c r="D98" s="128">
        <v>766044</v>
      </c>
      <c r="E98" s="56" t="s">
        <v>128</v>
      </c>
      <c r="F98" s="150">
        <v>27</v>
      </c>
      <c r="G98" s="150">
        <v>19</v>
      </c>
      <c r="H98" s="150">
        <v>8</v>
      </c>
      <c r="I98" s="151">
        <v>3.0000000000000004</v>
      </c>
      <c r="J98" s="151">
        <v>24</v>
      </c>
      <c r="K98" s="154">
        <v>45.492839090143214</v>
      </c>
      <c r="L98" s="154">
        <v>62.644246620507744</v>
      </c>
      <c r="M98" s="154">
        <v>27.567195037904892</v>
      </c>
      <c r="N98" s="154">
        <v>20.979020979020984</v>
      </c>
      <c r="O98" s="154">
        <v>53.274139844617089</v>
      </c>
      <c r="P98" s="69"/>
      <c r="Q98" s="38"/>
      <c r="R98" s="38"/>
      <c r="S98" s="38"/>
      <c r="Z98" s="18"/>
      <c r="AA98" s="18"/>
      <c r="AB98" s="18"/>
      <c r="AC98" s="18"/>
      <c r="AD98" s="18"/>
      <c r="AE98" s="18"/>
      <c r="AF98" s="18"/>
      <c r="AG98" s="18"/>
      <c r="AH98" s="18"/>
      <c r="AI98" s="18"/>
    </row>
    <row r="99" spans="1:35" s="15" customFormat="1" ht="12.75">
      <c r="A99" s="138">
        <v>5</v>
      </c>
      <c r="B99" s="138">
        <v>3</v>
      </c>
      <c r="C99" s="139">
        <v>3</v>
      </c>
      <c r="D99" s="128">
        <v>758024</v>
      </c>
      <c r="E99" s="56" t="s">
        <v>124</v>
      </c>
      <c r="F99" s="150">
        <v>29</v>
      </c>
      <c r="G99" s="150">
        <v>19</v>
      </c>
      <c r="H99" s="150">
        <v>10</v>
      </c>
      <c r="I99" s="151">
        <v>3.9999999999999991</v>
      </c>
      <c r="J99" s="151">
        <v>25</v>
      </c>
      <c r="K99" s="154">
        <v>50.461110144423181</v>
      </c>
      <c r="L99" s="154">
        <v>63.801208865010075</v>
      </c>
      <c r="M99" s="154">
        <v>36.114120621162876</v>
      </c>
      <c r="N99" s="154">
        <v>28.571428571428566</v>
      </c>
      <c r="O99" s="154">
        <v>57.510927076144462</v>
      </c>
      <c r="P99" s="69"/>
      <c r="Q99" s="38"/>
      <c r="R99" s="38"/>
      <c r="S99" s="38"/>
      <c r="Z99" s="18"/>
      <c r="AA99" s="18"/>
      <c r="AB99" s="18"/>
      <c r="AC99" s="18"/>
      <c r="AD99" s="18"/>
      <c r="AE99" s="18"/>
      <c r="AF99" s="18"/>
      <c r="AG99" s="18"/>
      <c r="AH99" s="18"/>
      <c r="AI99" s="18"/>
    </row>
    <row r="100" spans="1:35" s="15" customFormat="1" ht="12.75">
      <c r="A100" s="138">
        <v>5</v>
      </c>
      <c r="B100" s="138">
        <v>3</v>
      </c>
      <c r="C100" s="139">
        <v>3</v>
      </c>
      <c r="D100" s="128">
        <v>382032</v>
      </c>
      <c r="E100" s="56" t="s">
        <v>89</v>
      </c>
      <c r="F100" s="150">
        <v>33</v>
      </c>
      <c r="G100" s="150">
        <v>23</v>
      </c>
      <c r="H100" s="150">
        <v>10</v>
      </c>
      <c r="I100" s="151">
        <v>1.0000000000000002</v>
      </c>
      <c r="J100" s="151">
        <v>32</v>
      </c>
      <c r="K100" s="154">
        <v>92.905405405405403</v>
      </c>
      <c r="L100" s="154">
        <v>124.19006479481642</v>
      </c>
      <c r="M100" s="154">
        <v>58.823529411764703</v>
      </c>
      <c r="N100" s="154">
        <v>10.582010582010584</v>
      </c>
      <c r="O100" s="154">
        <v>122.7464518603759</v>
      </c>
      <c r="P100" s="69"/>
      <c r="Q100" s="38"/>
      <c r="R100" s="38"/>
      <c r="S100" s="38"/>
      <c r="Z100" s="18"/>
      <c r="AA100" s="18"/>
      <c r="AB100" s="18"/>
      <c r="AC100" s="18"/>
      <c r="AD100" s="18"/>
      <c r="AE100" s="18"/>
      <c r="AF100" s="18"/>
      <c r="AG100" s="18"/>
      <c r="AH100" s="18"/>
      <c r="AI100" s="18"/>
    </row>
    <row r="101" spans="1:35" s="15" customFormat="1" ht="12.75">
      <c r="A101" s="138">
        <v>5</v>
      </c>
      <c r="B101" s="138">
        <v>3</v>
      </c>
      <c r="C101" s="139">
        <v>3</v>
      </c>
      <c r="D101" s="128">
        <v>158024</v>
      </c>
      <c r="E101" s="56" t="s">
        <v>35</v>
      </c>
      <c r="F101" s="150">
        <v>58</v>
      </c>
      <c r="G101" s="150">
        <v>47</v>
      </c>
      <c r="H101" s="150">
        <v>11</v>
      </c>
      <c r="I101" s="151">
        <v>15</v>
      </c>
      <c r="J101" s="151">
        <v>43</v>
      </c>
      <c r="K101" s="154">
        <v>101.8079691065473</v>
      </c>
      <c r="L101" s="154">
        <v>159.59252971137522</v>
      </c>
      <c r="M101" s="154">
        <v>39.970930232558139</v>
      </c>
      <c r="N101" s="154">
        <v>105.55946516537649</v>
      </c>
      <c r="O101" s="154">
        <v>100.56127221702526</v>
      </c>
      <c r="P101" s="69"/>
      <c r="Q101" s="38"/>
      <c r="R101" s="38"/>
      <c r="S101" s="38"/>
      <c r="Z101" s="18"/>
      <c r="AA101" s="18"/>
      <c r="AB101" s="18"/>
      <c r="AC101" s="18"/>
      <c r="AD101" s="18"/>
      <c r="AE101" s="18"/>
      <c r="AF101" s="18"/>
      <c r="AG101" s="18"/>
      <c r="AH101" s="18"/>
      <c r="AI101" s="18"/>
    </row>
    <row r="102" spans="1:35" s="15" customFormat="1" ht="12.75">
      <c r="A102" s="138">
        <v>5</v>
      </c>
      <c r="B102" s="138">
        <v>3</v>
      </c>
      <c r="C102" s="139">
        <v>3</v>
      </c>
      <c r="D102" s="128">
        <v>166016</v>
      </c>
      <c r="E102" s="56" t="s">
        <v>255</v>
      </c>
      <c r="F102" s="150">
        <v>87</v>
      </c>
      <c r="G102" s="150">
        <v>71</v>
      </c>
      <c r="H102" s="150">
        <v>16</v>
      </c>
      <c r="I102" s="151">
        <v>15.000000000000002</v>
      </c>
      <c r="J102" s="151">
        <v>72</v>
      </c>
      <c r="K102" s="154">
        <v>147.80835881753313</v>
      </c>
      <c r="L102" s="154">
        <v>231.57208088714935</v>
      </c>
      <c r="M102" s="154">
        <v>56.737588652482273</v>
      </c>
      <c r="N102" s="154">
        <v>107.14285714285717</v>
      </c>
      <c r="O102" s="154">
        <v>160.49933125278645</v>
      </c>
      <c r="P102" s="69"/>
      <c r="Q102" s="38"/>
      <c r="R102" s="38"/>
      <c r="S102" s="38"/>
      <c r="Z102" s="18"/>
      <c r="AA102" s="18"/>
      <c r="AB102" s="18"/>
      <c r="AC102" s="18"/>
      <c r="AD102" s="18"/>
      <c r="AE102" s="18"/>
      <c r="AF102" s="18"/>
      <c r="AG102" s="18"/>
      <c r="AH102" s="18"/>
      <c r="AI102" s="18"/>
    </row>
    <row r="103" spans="1:35" s="15" customFormat="1" ht="12.75">
      <c r="A103" s="138">
        <v>5</v>
      </c>
      <c r="B103" s="138">
        <v>3</v>
      </c>
      <c r="C103" s="139">
        <v>3</v>
      </c>
      <c r="D103" s="128">
        <v>978028</v>
      </c>
      <c r="E103" s="56" t="s">
        <v>163</v>
      </c>
      <c r="F103" s="150">
        <v>115</v>
      </c>
      <c r="G103" s="150">
        <v>96</v>
      </c>
      <c r="H103" s="150">
        <v>19</v>
      </c>
      <c r="I103" s="151">
        <v>17.999999999999996</v>
      </c>
      <c r="J103" s="151">
        <v>97.000000000000014</v>
      </c>
      <c r="K103" s="154">
        <v>187.47962178024127</v>
      </c>
      <c r="L103" s="154">
        <v>300.37546933667085</v>
      </c>
      <c r="M103" s="154">
        <v>64.669843430905374</v>
      </c>
      <c r="N103" s="154">
        <v>121.6216216216216</v>
      </c>
      <c r="O103" s="154">
        <v>208.422862054147</v>
      </c>
      <c r="P103" s="69"/>
      <c r="Q103" s="38"/>
      <c r="R103" s="38"/>
      <c r="S103" s="38"/>
      <c r="Z103" s="18"/>
      <c r="AA103" s="18"/>
      <c r="AB103" s="18"/>
      <c r="AC103" s="18"/>
      <c r="AD103" s="18"/>
      <c r="AE103" s="18"/>
      <c r="AF103" s="18"/>
      <c r="AG103" s="18"/>
      <c r="AH103" s="18"/>
      <c r="AI103" s="18"/>
    </row>
    <row r="104" spans="1:35" s="15" customFormat="1" ht="12.75">
      <c r="A104" s="138">
        <v>5</v>
      </c>
      <c r="B104" s="138">
        <v>3</v>
      </c>
      <c r="C104" s="139">
        <v>3</v>
      </c>
      <c r="D104" s="128">
        <v>974040</v>
      </c>
      <c r="E104" s="56" t="s">
        <v>158</v>
      </c>
      <c r="F104" s="150">
        <v>89.000000000000014</v>
      </c>
      <c r="G104" s="150">
        <v>64</v>
      </c>
      <c r="H104" s="150">
        <v>25</v>
      </c>
      <c r="I104" s="151">
        <v>11.000000000000005</v>
      </c>
      <c r="J104" s="151">
        <v>78</v>
      </c>
      <c r="K104" s="154">
        <v>130.11695906432749</v>
      </c>
      <c r="L104" s="154">
        <v>184.27872156636914</v>
      </c>
      <c r="M104" s="154">
        <v>74.250074250074249</v>
      </c>
      <c r="N104" s="154">
        <v>65.789473684210563</v>
      </c>
      <c r="O104" s="154">
        <v>150.92879256965946</v>
      </c>
      <c r="P104" s="69"/>
      <c r="Q104" s="38"/>
      <c r="R104" s="38"/>
      <c r="S104" s="38"/>
      <c r="Z104" s="18"/>
      <c r="AA104" s="18"/>
      <c r="AB104" s="18"/>
      <c r="AC104" s="18"/>
      <c r="AD104" s="18"/>
      <c r="AE104" s="18"/>
      <c r="AF104" s="18"/>
      <c r="AG104" s="18"/>
      <c r="AH104" s="18"/>
      <c r="AI104" s="18"/>
    </row>
    <row r="105" spans="1:35" s="15" customFormat="1" ht="12.75">
      <c r="A105" s="138">
        <v>5</v>
      </c>
      <c r="B105" s="138">
        <v>3</v>
      </c>
      <c r="C105" s="139">
        <v>3</v>
      </c>
      <c r="D105" s="128">
        <v>170044</v>
      </c>
      <c r="E105" s="56" t="s">
        <v>52</v>
      </c>
      <c r="F105" s="150">
        <v>71</v>
      </c>
      <c r="G105" s="150">
        <v>60</v>
      </c>
      <c r="H105" s="150">
        <v>11</v>
      </c>
      <c r="I105" s="151">
        <v>11.000000000000002</v>
      </c>
      <c r="J105" s="151">
        <v>60</v>
      </c>
      <c r="K105" s="154">
        <v>148.84696016771488</v>
      </c>
      <c r="L105" s="154">
        <v>242.91497975708504</v>
      </c>
      <c r="M105" s="154">
        <v>47.826086956521735</v>
      </c>
      <c r="N105" s="154">
        <v>95.81881533101047</v>
      </c>
      <c r="O105" s="154">
        <v>165.65433462175594</v>
      </c>
      <c r="P105" s="69"/>
      <c r="Q105" s="38"/>
      <c r="R105" s="38"/>
      <c r="S105" s="38"/>
      <c r="Z105" s="18"/>
      <c r="AA105" s="18"/>
      <c r="AB105" s="18"/>
      <c r="AC105" s="18"/>
      <c r="AD105" s="18"/>
      <c r="AE105" s="18"/>
      <c r="AF105" s="18"/>
      <c r="AG105" s="18"/>
      <c r="AH105" s="18"/>
      <c r="AI105" s="18"/>
    </row>
    <row r="106" spans="1:35" s="15" customFormat="1" ht="12.75">
      <c r="A106" s="138">
        <v>5</v>
      </c>
      <c r="B106" s="138">
        <v>3</v>
      </c>
      <c r="C106" s="139">
        <v>3</v>
      </c>
      <c r="D106" s="128">
        <v>562036</v>
      </c>
      <c r="E106" s="56" t="s">
        <v>113</v>
      </c>
      <c r="F106" s="150">
        <v>38</v>
      </c>
      <c r="G106" s="150">
        <v>26</v>
      </c>
      <c r="H106" s="150">
        <v>12</v>
      </c>
      <c r="I106" s="151">
        <v>10</v>
      </c>
      <c r="J106" s="151">
        <v>28</v>
      </c>
      <c r="K106" s="154">
        <v>103.12075983717774</v>
      </c>
      <c r="L106" s="154">
        <v>133.95157135497166</v>
      </c>
      <c r="M106" s="154">
        <v>68.807339449541288</v>
      </c>
      <c r="N106" s="154">
        <v>105.0420168067227</v>
      </c>
      <c r="O106" s="154">
        <v>102.45151847786316</v>
      </c>
      <c r="P106" s="69"/>
      <c r="Q106" s="38"/>
      <c r="R106" s="38"/>
      <c r="S106" s="38"/>
      <c r="Z106" s="18"/>
      <c r="AA106" s="18"/>
      <c r="AB106" s="18"/>
      <c r="AC106" s="18"/>
      <c r="AD106" s="18"/>
      <c r="AE106" s="18"/>
      <c r="AF106" s="18"/>
      <c r="AG106" s="18"/>
      <c r="AH106" s="18"/>
      <c r="AI106" s="18"/>
    </row>
    <row r="107" spans="1:35" s="15" customFormat="1" ht="12.75">
      <c r="A107" s="138">
        <v>5</v>
      </c>
      <c r="B107" s="138">
        <v>3</v>
      </c>
      <c r="C107" s="139">
        <v>3</v>
      </c>
      <c r="D107" s="128">
        <v>978040</v>
      </c>
      <c r="E107" s="56" t="s">
        <v>166</v>
      </c>
      <c r="F107" s="150">
        <v>60</v>
      </c>
      <c r="G107" s="150">
        <v>45</v>
      </c>
      <c r="H107" s="150">
        <v>15</v>
      </c>
      <c r="I107" s="151">
        <v>16</v>
      </c>
      <c r="J107" s="151">
        <v>44</v>
      </c>
      <c r="K107" s="154">
        <v>147.20314033366046</v>
      </c>
      <c r="L107" s="154">
        <v>212.66540642722114</v>
      </c>
      <c r="M107" s="154">
        <v>76.530612244897952</v>
      </c>
      <c r="N107" s="154">
        <v>170.3940362087327</v>
      </c>
      <c r="O107" s="154">
        <v>140.26139623844438</v>
      </c>
      <c r="P107" s="69"/>
      <c r="Q107" s="38"/>
      <c r="R107" s="38"/>
      <c r="S107" s="38"/>
      <c r="Z107" s="18"/>
      <c r="AA107" s="18"/>
      <c r="AB107" s="18"/>
      <c r="AC107" s="18"/>
      <c r="AD107" s="18"/>
      <c r="AE107" s="18"/>
      <c r="AF107" s="18"/>
      <c r="AG107" s="18"/>
      <c r="AH107" s="18"/>
      <c r="AI107" s="18"/>
    </row>
    <row r="108" spans="1:35" s="15" customFormat="1" ht="12.75">
      <c r="A108" s="138">
        <v>5</v>
      </c>
      <c r="B108" s="138">
        <v>3</v>
      </c>
      <c r="C108" s="139">
        <v>3</v>
      </c>
      <c r="D108" s="128">
        <v>158036</v>
      </c>
      <c r="E108" s="56" t="s">
        <v>39</v>
      </c>
      <c r="F108" s="150">
        <v>10</v>
      </c>
      <c r="G108" s="150">
        <v>6</v>
      </c>
      <c r="H108" s="150">
        <v>4</v>
      </c>
      <c r="I108" s="151">
        <v>2</v>
      </c>
      <c r="J108" s="151">
        <v>8</v>
      </c>
      <c r="K108" s="154">
        <v>35.448422545196742</v>
      </c>
      <c r="L108" s="154">
        <v>41.666666666666664</v>
      </c>
      <c r="M108" s="154">
        <v>28.96451846488052</v>
      </c>
      <c r="N108" s="154">
        <v>27.777777777777779</v>
      </c>
      <c r="O108" s="154">
        <v>38.077106139933363</v>
      </c>
      <c r="P108" s="69"/>
      <c r="Q108" s="38"/>
      <c r="R108" s="38"/>
      <c r="S108" s="38"/>
      <c r="Z108" s="18"/>
      <c r="AA108" s="18"/>
      <c r="AB108" s="18"/>
      <c r="AC108" s="18"/>
      <c r="AD108" s="18"/>
      <c r="AE108" s="18"/>
      <c r="AF108" s="18"/>
      <c r="AG108" s="18"/>
      <c r="AH108" s="18"/>
      <c r="AI108" s="18"/>
    </row>
    <row r="109" spans="1:35" s="15" customFormat="1" ht="12.75">
      <c r="A109" s="138">
        <v>5</v>
      </c>
      <c r="B109" s="138">
        <v>3</v>
      </c>
      <c r="C109" s="139">
        <v>3</v>
      </c>
      <c r="D109" s="128">
        <v>334036</v>
      </c>
      <c r="E109" s="56" t="s">
        <v>61</v>
      </c>
      <c r="F109" s="150">
        <v>158</v>
      </c>
      <c r="G109" s="150">
        <v>103</v>
      </c>
      <c r="H109" s="150">
        <v>55</v>
      </c>
      <c r="I109" s="151">
        <v>17.999999999999996</v>
      </c>
      <c r="J109" s="151">
        <v>140</v>
      </c>
      <c r="K109" s="154">
        <v>284.941388638413</v>
      </c>
      <c r="L109" s="154">
        <v>359.88819007686931</v>
      </c>
      <c r="M109" s="154">
        <v>204.99440924338427</v>
      </c>
      <c r="N109" s="154">
        <v>133.72956909361068</v>
      </c>
      <c r="O109" s="154">
        <v>333.41271731364611</v>
      </c>
      <c r="P109" s="69"/>
      <c r="Q109" s="38"/>
      <c r="R109" s="38"/>
      <c r="S109" s="38"/>
      <c r="Z109" s="18"/>
      <c r="AA109" s="18"/>
      <c r="AB109" s="18"/>
      <c r="AC109" s="18"/>
      <c r="AD109" s="18"/>
      <c r="AE109" s="18"/>
      <c r="AF109" s="18"/>
      <c r="AG109" s="18"/>
      <c r="AH109" s="18"/>
      <c r="AI109" s="18"/>
    </row>
    <row r="110" spans="1:35" s="15" customFormat="1" ht="12.75">
      <c r="A110" s="141"/>
      <c r="B110" s="141"/>
      <c r="C110" s="141"/>
      <c r="D110" s="148"/>
      <c r="E110" s="135" t="s">
        <v>212</v>
      </c>
      <c r="F110" s="113">
        <v>1922</v>
      </c>
      <c r="G110" s="113">
        <v>1435</v>
      </c>
      <c r="H110" s="113">
        <v>487</v>
      </c>
      <c r="I110" s="113">
        <v>342</v>
      </c>
      <c r="J110" s="113">
        <v>1580</v>
      </c>
      <c r="K110" s="272">
        <v>117.8606031617548</v>
      </c>
      <c r="L110" s="272">
        <v>169.79234455422116</v>
      </c>
      <c r="M110" s="272">
        <v>61.991624129635049</v>
      </c>
      <c r="N110" s="272">
        <v>85.142401911969728</v>
      </c>
      <c r="O110" s="272">
        <v>128.55352871300019</v>
      </c>
      <c r="P110" s="290"/>
      <c r="Q110" s="45"/>
      <c r="R110" s="38"/>
      <c r="S110" s="38"/>
      <c r="T110" s="291"/>
      <c r="Z110" s="18"/>
      <c r="AA110" s="18"/>
      <c r="AB110" s="18"/>
      <c r="AC110" s="18"/>
      <c r="AD110" s="18"/>
      <c r="AE110" s="18"/>
      <c r="AF110" s="18"/>
      <c r="AG110" s="18"/>
      <c r="AH110" s="18"/>
      <c r="AI110" s="18"/>
    </row>
    <row r="111" spans="1:35" s="15" customFormat="1" ht="12.75">
      <c r="A111" s="138">
        <v>6</v>
      </c>
      <c r="B111" s="138">
        <v>4</v>
      </c>
      <c r="C111" s="139">
        <v>3</v>
      </c>
      <c r="D111" s="128">
        <v>554004</v>
      </c>
      <c r="E111" s="56" t="s">
        <v>98</v>
      </c>
      <c r="F111" s="150">
        <v>32</v>
      </c>
      <c r="G111" s="150">
        <v>21</v>
      </c>
      <c r="H111" s="150">
        <v>11</v>
      </c>
      <c r="I111" s="151">
        <v>6.9999999999999991</v>
      </c>
      <c r="J111" s="151">
        <v>25</v>
      </c>
      <c r="K111" s="154">
        <v>48.448145344436035</v>
      </c>
      <c r="L111" s="154">
        <v>61.206645292917514</v>
      </c>
      <c r="M111" s="154">
        <v>34.656584751102706</v>
      </c>
      <c r="N111" s="154">
        <v>44.987146529562978</v>
      </c>
      <c r="O111" s="154">
        <v>49.514755397108338</v>
      </c>
      <c r="P111" s="69"/>
      <c r="Q111" s="38"/>
      <c r="R111" s="38"/>
      <c r="S111" s="38"/>
      <c r="Z111" s="18"/>
      <c r="AA111" s="18"/>
      <c r="AB111" s="18"/>
      <c r="AC111" s="18"/>
      <c r="AD111" s="18"/>
      <c r="AE111" s="18"/>
      <c r="AF111" s="18"/>
      <c r="AG111" s="18"/>
      <c r="AH111" s="18"/>
      <c r="AI111" s="18"/>
    </row>
    <row r="112" spans="1:35" s="15" customFormat="1" ht="12.75">
      <c r="A112" s="138">
        <v>6</v>
      </c>
      <c r="B112" s="138">
        <v>4</v>
      </c>
      <c r="C112" s="139">
        <v>3</v>
      </c>
      <c r="D112" s="128">
        <v>382008</v>
      </c>
      <c r="E112" s="56" t="s">
        <v>84</v>
      </c>
      <c r="F112" s="150">
        <v>25</v>
      </c>
      <c r="G112" s="150">
        <v>19</v>
      </c>
      <c r="H112" s="150">
        <v>6</v>
      </c>
      <c r="I112" s="151">
        <v>9</v>
      </c>
      <c r="J112" s="151">
        <v>16</v>
      </c>
      <c r="K112" s="154">
        <v>66.260270341902995</v>
      </c>
      <c r="L112" s="154">
        <v>95.669687814702911</v>
      </c>
      <c r="M112" s="154">
        <v>33.575825405707889</v>
      </c>
      <c r="N112" s="154">
        <v>106.1320754716981</v>
      </c>
      <c r="O112" s="154">
        <v>54.700854700854698</v>
      </c>
      <c r="P112" s="69"/>
      <c r="Q112" s="38"/>
      <c r="R112" s="38"/>
      <c r="S112" s="38"/>
      <c r="Z112" s="18"/>
      <c r="AA112" s="18"/>
      <c r="AB112" s="18"/>
      <c r="AC112" s="18"/>
      <c r="AD112" s="18"/>
      <c r="AE112" s="18"/>
      <c r="AF112" s="18"/>
      <c r="AG112" s="18"/>
      <c r="AH112" s="18"/>
      <c r="AI112" s="18"/>
    </row>
    <row r="113" spans="1:35" s="15" customFormat="1" ht="12.75">
      <c r="A113" s="138">
        <v>6</v>
      </c>
      <c r="B113" s="138">
        <v>4</v>
      </c>
      <c r="C113" s="143">
        <v>3</v>
      </c>
      <c r="D113" s="128">
        <v>554012</v>
      </c>
      <c r="E113" s="56" t="s">
        <v>100</v>
      </c>
      <c r="F113" s="150">
        <v>61</v>
      </c>
      <c r="G113" s="150">
        <v>46</v>
      </c>
      <c r="H113" s="150">
        <v>15</v>
      </c>
      <c r="I113" s="151">
        <v>9</v>
      </c>
      <c r="J113" s="151">
        <v>52</v>
      </c>
      <c r="K113" s="154">
        <v>92.424242424242436</v>
      </c>
      <c r="L113" s="154">
        <v>134.66042154566745</v>
      </c>
      <c r="M113" s="154">
        <v>47.110552763819094</v>
      </c>
      <c r="N113" s="154">
        <v>55.935363579863271</v>
      </c>
      <c r="O113" s="154">
        <v>104.18753756762172</v>
      </c>
      <c r="P113" s="69"/>
      <c r="Q113" s="38"/>
      <c r="R113" s="38"/>
      <c r="S113" s="38"/>
      <c r="Z113" s="18"/>
      <c r="AA113" s="18"/>
      <c r="AB113" s="18"/>
      <c r="AC113" s="18"/>
      <c r="AD113" s="18"/>
      <c r="AE113" s="18"/>
      <c r="AF113" s="18"/>
      <c r="AG113" s="18"/>
      <c r="AH113" s="18"/>
      <c r="AI113" s="18"/>
    </row>
    <row r="114" spans="1:35" s="15" customFormat="1" ht="12.75">
      <c r="A114" s="138">
        <v>6</v>
      </c>
      <c r="B114" s="138">
        <v>4</v>
      </c>
      <c r="C114" s="139">
        <v>3</v>
      </c>
      <c r="D114" s="128">
        <v>382012</v>
      </c>
      <c r="E114" s="56" t="s">
        <v>85</v>
      </c>
      <c r="F114" s="150">
        <v>69</v>
      </c>
      <c r="G114" s="150">
        <v>50</v>
      </c>
      <c r="H114" s="150">
        <v>19</v>
      </c>
      <c r="I114" s="151">
        <v>18.000000000000004</v>
      </c>
      <c r="J114" s="151">
        <v>51</v>
      </c>
      <c r="K114" s="154">
        <v>97.65072176620437</v>
      </c>
      <c r="L114" s="154">
        <v>134.2642320085929</v>
      </c>
      <c r="M114" s="154">
        <v>56.852184320766007</v>
      </c>
      <c r="N114" s="154">
        <v>102.91595197255577</v>
      </c>
      <c r="O114" s="154">
        <v>95.918751175474881</v>
      </c>
      <c r="P114" s="69"/>
      <c r="Q114" s="38"/>
      <c r="R114" s="38"/>
      <c r="S114" s="38"/>
      <c r="Z114" s="18"/>
      <c r="AA114" s="18"/>
      <c r="AB114" s="18"/>
      <c r="AC114" s="18"/>
      <c r="AD114" s="18"/>
      <c r="AE114" s="18"/>
      <c r="AF114" s="18"/>
      <c r="AG114" s="18"/>
      <c r="AH114" s="18"/>
      <c r="AI114" s="18"/>
    </row>
    <row r="115" spans="1:35" s="15" customFormat="1" ht="12.75">
      <c r="A115" s="138">
        <v>6</v>
      </c>
      <c r="B115" s="138">
        <v>4</v>
      </c>
      <c r="C115" s="139">
        <v>3</v>
      </c>
      <c r="D115" s="128">
        <v>758004</v>
      </c>
      <c r="E115" s="56" t="s">
        <v>122</v>
      </c>
      <c r="F115" s="150">
        <v>19</v>
      </c>
      <c r="G115" s="150">
        <v>13</v>
      </c>
      <c r="H115" s="150">
        <v>6</v>
      </c>
      <c r="I115" s="151">
        <v>7</v>
      </c>
      <c r="J115" s="151">
        <v>12</v>
      </c>
      <c r="K115" s="154">
        <v>28.61876788672993</v>
      </c>
      <c r="L115" s="154">
        <v>38.134350249339981</v>
      </c>
      <c r="M115" s="154">
        <v>18.575851393188852</v>
      </c>
      <c r="N115" s="154">
        <v>44.219835754895769</v>
      </c>
      <c r="O115" s="154">
        <v>23.734177215189874</v>
      </c>
      <c r="P115" s="69"/>
      <c r="Q115" s="38"/>
      <c r="R115" s="38"/>
      <c r="S115" s="38"/>
      <c r="Z115" s="18"/>
      <c r="AA115" s="18"/>
      <c r="AB115" s="18"/>
      <c r="AC115" s="18"/>
      <c r="AD115" s="18"/>
      <c r="AE115" s="18"/>
      <c r="AF115" s="18"/>
      <c r="AG115" s="18"/>
      <c r="AH115" s="18"/>
      <c r="AI115" s="18"/>
    </row>
    <row r="116" spans="1:35" s="15" customFormat="1" ht="12.75">
      <c r="A116" s="138">
        <v>6</v>
      </c>
      <c r="B116" s="138">
        <v>4</v>
      </c>
      <c r="C116" s="139">
        <v>3</v>
      </c>
      <c r="D116" s="128">
        <v>558012</v>
      </c>
      <c r="E116" s="56" t="s">
        <v>102</v>
      </c>
      <c r="F116" s="150">
        <v>27</v>
      </c>
      <c r="G116" s="150">
        <v>23</v>
      </c>
      <c r="H116" s="150">
        <v>4</v>
      </c>
      <c r="I116" s="151">
        <v>13</v>
      </c>
      <c r="J116" s="151">
        <v>14</v>
      </c>
      <c r="K116" s="154">
        <v>50.857035223205877</v>
      </c>
      <c r="L116" s="154">
        <v>83.272990586531492</v>
      </c>
      <c r="M116" s="154">
        <v>15.704750687082843</v>
      </c>
      <c r="N116" s="154">
        <v>104.83870967741936</v>
      </c>
      <c r="O116" s="154">
        <v>34.406488080609485</v>
      </c>
      <c r="P116" s="69"/>
      <c r="Q116" s="38"/>
      <c r="R116" s="38"/>
      <c r="S116" s="38"/>
      <c r="Z116" s="18"/>
      <c r="AA116" s="18"/>
      <c r="AB116" s="18"/>
      <c r="AC116" s="18"/>
      <c r="AD116" s="18"/>
      <c r="AE116" s="18"/>
      <c r="AF116" s="18"/>
      <c r="AG116" s="18"/>
      <c r="AH116" s="18"/>
      <c r="AI116" s="18"/>
    </row>
    <row r="117" spans="1:35" s="15" customFormat="1" ht="12.75">
      <c r="A117" s="138">
        <v>6</v>
      </c>
      <c r="B117" s="138">
        <v>4</v>
      </c>
      <c r="C117" s="139">
        <v>3</v>
      </c>
      <c r="D117" s="128">
        <v>558016</v>
      </c>
      <c r="E117" s="56" t="s">
        <v>103</v>
      </c>
      <c r="F117" s="150">
        <v>52</v>
      </c>
      <c r="G117" s="150">
        <v>41</v>
      </c>
      <c r="H117" s="150">
        <v>11</v>
      </c>
      <c r="I117" s="151">
        <v>10</v>
      </c>
      <c r="J117" s="151">
        <v>42</v>
      </c>
      <c r="K117" s="154">
        <v>75.647366889729426</v>
      </c>
      <c r="L117" s="154">
        <v>114.39732142857142</v>
      </c>
      <c r="M117" s="154">
        <v>33.434650455927056</v>
      </c>
      <c r="N117" s="154">
        <v>62.539086929330828</v>
      </c>
      <c r="O117" s="154">
        <v>79.620853080568722</v>
      </c>
      <c r="P117" s="69"/>
      <c r="Q117" s="38"/>
      <c r="R117" s="38"/>
      <c r="S117" s="38"/>
      <c r="Z117" s="18"/>
      <c r="AA117" s="18"/>
      <c r="AB117" s="18"/>
      <c r="AC117" s="18"/>
      <c r="AD117" s="18"/>
      <c r="AE117" s="18"/>
      <c r="AF117" s="18"/>
      <c r="AG117" s="18"/>
      <c r="AH117" s="18"/>
      <c r="AI117" s="18"/>
    </row>
    <row r="118" spans="1:35" s="15" customFormat="1" ht="12.75">
      <c r="A118" s="138">
        <v>6</v>
      </c>
      <c r="B118" s="138">
        <v>4</v>
      </c>
      <c r="C118" s="139">
        <v>3</v>
      </c>
      <c r="D118" s="128">
        <v>566008</v>
      </c>
      <c r="E118" s="56" t="s">
        <v>114</v>
      </c>
      <c r="F118" s="150">
        <v>65</v>
      </c>
      <c r="G118" s="150">
        <v>58</v>
      </c>
      <c r="H118" s="150">
        <v>7</v>
      </c>
      <c r="I118" s="151">
        <v>20.999999999999996</v>
      </c>
      <c r="J118" s="151">
        <v>44</v>
      </c>
      <c r="K118" s="154">
        <v>118.82998171846435</v>
      </c>
      <c r="L118" s="154">
        <v>210.06881564650487</v>
      </c>
      <c r="M118" s="154">
        <v>25.839793281653748</v>
      </c>
      <c r="N118" s="154">
        <v>171.56862745098039</v>
      </c>
      <c r="O118" s="154">
        <v>103.62694300518135</v>
      </c>
      <c r="P118" s="69"/>
      <c r="Q118" s="38"/>
      <c r="R118" s="38"/>
      <c r="S118" s="38"/>
      <c r="Z118" s="18"/>
      <c r="AA118" s="18"/>
      <c r="AB118" s="18"/>
      <c r="AC118" s="18"/>
      <c r="AD118" s="18"/>
      <c r="AE118" s="18"/>
      <c r="AF118" s="18"/>
      <c r="AG118" s="18"/>
      <c r="AH118" s="18"/>
      <c r="AI118" s="18"/>
    </row>
    <row r="119" spans="1:35" s="15" customFormat="1" ht="12.75">
      <c r="A119" s="138">
        <v>6</v>
      </c>
      <c r="B119" s="138">
        <v>4</v>
      </c>
      <c r="C119" s="139">
        <v>3</v>
      </c>
      <c r="D119" s="128">
        <v>370004</v>
      </c>
      <c r="E119" s="56" t="s">
        <v>71</v>
      </c>
      <c r="F119" s="150">
        <v>101.00000000000001</v>
      </c>
      <c r="G119" s="150">
        <v>73</v>
      </c>
      <c r="H119" s="150">
        <v>28</v>
      </c>
      <c r="I119" s="151">
        <v>21.000000000000004</v>
      </c>
      <c r="J119" s="151">
        <v>80</v>
      </c>
      <c r="K119" s="154">
        <v>167.74622155788077</v>
      </c>
      <c r="L119" s="154">
        <v>236.93605972086982</v>
      </c>
      <c r="M119" s="154">
        <v>95.238095238095241</v>
      </c>
      <c r="N119" s="154">
        <v>137.52455795677801</v>
      </c>
      <c r="O119" s="154">
        <v>178.01513128615932</v>
      </c>
      <c r="P119" s="69"/>
      <c r="Q119" s="38"/>
      <c r="R119" s="38"/>
      <c r="S119" s="38"/>
      <c r="Z119" s="18"/>
      <c r="AA119" s="18"/>
      <c r="AB119" s="18"/>
      <c r="AC119" s="18"/>
      <c r="AD119" s="18"/>
      <c r="AE119" s="18"/>
      <c r="AF119" s="18"/>
      <c r="AG119" s="18"/>
      <c r="AH119" s="18"/>
      <c r="AI119" s="18"/>
    </row>
    <row r="120" spans="1:35" s="15" customFormat="1" ht="12.75">
      <c r="A120" s="138">
        <v>6</v>
      </c>
      <c r="B120" s="138">
        <v>4</v>
      </c>
      <c r="C120" s="139">
        <v>3</v>
      </c>
      <c r="D120" s="128">
        <v>562016</v>
      </c>
      <c r="E120" s="56" t="s">
        <v>108</v>
      </c>
      <c r="F120" s="150">
        <v>112</v>
      </c>
      <c r="G120" s="150">
        <v>77</v>
      </c>
      <c r="H120" s="150">
        <v>35</v>
      </c>
      <c r="I120" s="151">
        <v>39</v>
      </c>
      <c r="J120" s="151">
        <v>73</v>
      </c>
      <c r="K120" s="154">
        <v>208.64381520119227</v>
      </c>
      <c r="L120" s="154">
        <v>279.491833030853</v>
      </c>
      <c r="M120" s="154">
        <v>133.94565633371604</v>
      </c>
      <c r="N120" s="154">
        <v>310.01589825119237</v>
      </c>
      <c r="O120" s="154">
        <v>177.61557177615572</v>
      </c>
      <c r="P120" s="69"/>
      <c r="Q120" s="38"/>
      <c r="R120" s="38"/>
      <c r="S120" s="38"/>
      <c r="Z120" s="18"/>
      <c r="AA120" s="18"/>
      <c r="AB120" s="18"/>
      <c r="AC120" s="18"/>
      <c r="AD120" s="18"/>
      <c r="AE120" s="18"/>
      <c r="AF120" s="18"/>
      <c r="AG120" s="18"/>
      <c r="AH120" s="18"/>
      <c r="AI120" s="18"/>
    </row>
    <row r="121" spans="1:35" s="15" customFormat="1" ht="12.75">
      <c r="A121" s="138">
        <v>6</v>
      </c>
      <c r="B121" s="138">
        <v>4</v>
      </c>
      <c r="C121" s="139">
        <v>3</v>
      </c>
      <c r="D121" s="128">
        <v>382020</v>
      </c>
      <c r="E121" s="56" t="s">
        <v>86</v>
      </c>
      <c r="F121" s="150">
        <v>60</v>
      </c>
      <c r="G121" s="150">
        <v>43</v>
      </c>
      <c r="H121" s="150">
        <v>17</v>
      </c>
      <c r="I121" s="151">
        <v>13</v>
      </c>
      <c r="J121" s="151">
        <v>47</v>
      </c>
      <c r="K121" s="154">
        <v>79.512324410283583</v>
      </c>
      <c r="L121" s="154">
        <v>108.99873257287706</v>
      </c>
      <c r="M121" s="154">
        <v>47.209108580949739</v>
      </c>
      <c r="N121" s="154">
        <v>68.385060494476591</v>
      </c>
      <c r="O121" s="154">
        <v>83.259521700620013</v>
      </c>
      <c r="P121" s="69"/>
      <c r="Q121" s="38"/>
      <c r="R121" s="38"/>
      <c r="S121" s="38"/>
      <c r="Z121" s="18"/>
      <c r="AA121" s="18"/>
      <c r="AB121" s="18"/>
      <c r="AC121" s="18"/>
      <c r="AD121" s="18"/>
      <c r="AE121" s="18"/>
      <c r="AF121" s="18"/>
      <c r="AG121" s="18"/>
      <c r="AH121" s="18"/>
      <c r="AI121" s="18"/>
    </row>
    <row r="122" spans="1:35" s="15" customFormat="1" ht="12.75">
      <c r="A122" s="138">
        <v>6</v>
      </c>
      <c r="B122" s="138">
        <v>4</v>
      </c>
      <c r="C122" s="139">
        <v>3</v>
      </c>
      <c r="D122" s="128">
        <v>954020</v>
      </c>
      <c r="E122" s="56" t="s">
        <v>141</v>
      </c>
      <c r="F122" s="150">
        <v>44</v>
      </c>
      <c r="G122" s="150">
        <v>32</v>
      </c>
      <c r="H122" s="150">
        <v>12</v>
      </c>
      <c r="I122" s="151">
        <v>8.0000000000000018</v>
      </c>
      <c r="J122" s="151">
        <v>36</v>
      </c>
      <c r="K122" s="154">
        <v>155.86255756287636</v>
      </c>
      <c r="L122" s="154">
        <v>218.87824897400822</v>
      </c>
      <c r="M122" s="154">
        <v>88.170462894930196</v>
      </c>
      <c r="N122" s="154">
        <v>116.6180758017493</v>
      </c>
      <c r="O122" s="154">
        <v>168.46045858680395</v>
      </c>
      <c r="P122" s="69"/>
      <c r="Q122" s="38"/>
      <c r="R122" s="38"/>
      <c r="S122" s="38"/>
      <c r="Z122" s="18"/>
      <c r="AA122" s="18"/>
      <c r="AB122" s="18"/>
      <c r="AC122" s="18"/>
      <c r="AD122" s="18"/>
      <c r="AE122" s="18"/>
      <c r="AF122" s="18"/>
      <c r="AG122" s="18"/>
      <c r="AH122" s="18"/>
      <c r="AI122" s="18"/>
    </row>
    <row r="123" spans="1:35" s="15" customFormat="1" ht="12.75">
      <c r="A123" s="138">
        <v>6</v>
      </c>
      <c r="B123" s="138">
        <v>4</v>
      </c>
      <c r="C123" s="139">
        <v>3</v>
      </c>
      <c r="D123" s="128">
        <v>162016</v>
      </c>
      <c r="E123" s="56" t="s">
        <v>42</v>
      </c>
      <c r="F123" s="150">
        <v>17</v>
      </c>
      <c r="G123" s="150">
        <v>16</v>
      </c>
      <c r="H123" s="150">
        <v>1</v>
      </c>
      <c r="I123" s="151">
        <v>1</v>
      </c>
      <c r="J123" s="151">
        <v>16</v>
      </c>
      <c r="K123" s="154">
        <v>28.295605858854859</v>
      </c>
      <c r="L123" s="154">
        <v>50.681026290782391</v>
      </c>
      <c r="M123" s="154">
        <v>3.5075412136092599</v>
      </c>
      <c r="N123" s="154">
        <v>6.2460961898813236</v>
      </c>
      <c r="O123" s="154">
        <v>36.305877013841616</v>
      </c>
      <c r="P123" s="69"/>
      <c r="Q123" s="38"/>
      <c r="R123" s="38"/>
      <c r="S123" s="38"/>
      <c r="Z123" s="18"/>
      <c r="AA123" s="18"/>
      <c r="AB123" s="18"/>
      <c r="AC123" s="18"/>
      <c r="AD123" s="18"/>
      <c r="AE123" s="18"/>
      <c r="AF123" s="18"/>
      <c r="AG123" s="18"/>
      <c r="AH123" s="18"/>
      <c r="AI123" s="18"/>
    </row>
    <row r="124" spans="1:35" s="15" customFormat="1" ht="12.75">
      <c r="A124" s="138">
        <v>6</v>
      </c>
      <c r="B124" s="138">
        <v>4</v>
      </c>
      <c r="C124" s="139">
        <v>3</v>
      </c>
      <c r="D124" s="128">
        <v>154032</v>
      </c>
      <c r="E124" s="56" t="s">
        <v>28</v>
      </c>
      <c r="F124" s="150">
        <v>98</v>
      </c>
      <c r="G124" s="150">
        <v>75</v>
      </c>
      <c r="H124" s="150">
        <v>23</v>
      </c>
      <c r="I124" s="151">
        <v>24.000000000000007</v>
      </c>
      <c r="J124" s="151">
        <v>74</v>
      </c>
      <c r="K124" s="154">
        <v>229.02547324141153</v>
      </c>
      <c r="L124" s="154">
        <v>336.32286995515693</v>
      </c>
      <c r="M124" s="154">
        <v>112.24987798926306</v>
      </c>
      <c r="N124" s="154">
        <v>219.57913998170181</v>
      </c>
      <c r="O124" s="154">
        <v>232.2661644695543</v>
      </c>
      <c r="P124" s="69"/>
      <c r="Q124" s="38"/>
      <c r="R124" s="38"/>
      <c r="S124" s="38"/>
      <c r="Z124" s="18"/>
      <c r="AA124" s="18"/>
      <c r="AB124" s="18"/>
      <c r="AC124" s="18"/>
      <c r="AD124" s="18"/>
      <c r="AE124" s="18"/>
      <c r="AF124" s="18"/>
      <c r="AG124" s="18"/>
      <c r="AH124" s="18"/>
      <c r="AI124" s="18"/>
    </row>
    <row r="125" spans="1:35" s="15" customFormat="1" ht="12.75">
      <c r="A125" s="138">
        <v>6</v>
      </c>
      <c r="B125" s="138">
        <v>4</v>
      </c>
      <c r="C125" s="139">
        <v>3</v>
      </c>
      <c r="D125" s="128">
        <v>382024</v>
      </c>
      <c r="E125" s="56" t="s">
        <v>87</v>
      </c>
      <c r="F125" s="150">
        <v>30</v>
      </c>
      <c r="G125" s="150">
        <v>21</v>
      </c>
      <c r="H125" s="150">
        <v>9</v>
      </c>
      <c r="I125" s="151">
        <v>10</v>
      </c>
      <c r="J125" s="151">
        <v>20</v>
      </c>
      <c r="K125" s="154">
        <v>46.999843333855551</v>
      </c>
      <c r="L125" s="154">
        <v>64.357952804167937</v>
      </c>
      <c r="M125" s="154">
        <v>28.846153846153847</v>
      </c>
      <c r="N125" s="154">
        <v>66.269052352551356</v>
      </c>
      <c r="O125" s="154">
        <v>41.034058268362742</v>
      </c>
      <c r="P125" s="69"/>
      <c r="Q125" s="38"/>
      <c r="R125" s="38"/>
      <c r="S125" s="38"/>
      <c r="Z125" s="18"/>
      <c r="AA125" s="18"/>
      <c r="AB125" s="18"/>
      <c r="AC125" s="18"/>
      <c r="AD125" s="18"/>
      <c r="AE125" s="18"/>
      <c r="AF125" s="18"/>
      <c r="AG125" s="18"/>
      <c r="AH125" s="18"/>
      <c r="AI125" s="18"/>
    </row>
    <row r="126" spans="1:35" s="15" customFormat="1" ht="12.75">
      <c r="A126" s="138">
        <v>6</v>
      </c>
      <c r="B126" s="138">
        <v>4</v>
      </c>
      <c r="C126" s="139">
        <v>3</v>
      </c>
      <c r="D126" s="128">
        <v>378016</v>
      </c>
      <c r="E126" s="56" t="s">
        <v>80</v>
      </c>
      <c r="F126" s="150">
        <v>74</v>
      </c>
      <c r="G126" s="150">
        <v>59</v>
      </c>
      <c r="H126" s="150">
        <v>15</v>
      </c>
      <c r="I126" s="151">
        <v>16</v>
      </c>
      <c r="J126" s="151">
        <v>58.000000000000007</v>
      </c>
      <c r="K126" s="154">
        <v>188.67924528301887</v>
      </c>
      <c r="L126" s="154">
        <v>289.3575282000981</v>
      </c>
      <c r="M126" s="154">
        <v>79.660116834838021</v>
      </c>
      <c r="N126" s="154">
        <v>174.67248908296943</v>
      </c>
      <c r="O126" s="154">
        <v>192.94743845642051</v>
      </c>
      <c r="P126" s="69"/>
      <c r="Q126" s="38"/>
      <c r="R126" s="38"/>
      <c r="S126" s="38"/>
      <c r="Z126" s="18"/>
      <c r="AA126" s="18"/>
      <c r="AB126" s="18"/>
      <c r="AC126" s="18"/>
      <c r="AD126" s="18"/>
      <c r="AE126" s="18"/>
      <c r="AF126" s="18"/>
      <c r="AG126" s="18"/>
      <c r="AH126" s="18"/>
      <c r="AI126" s="18"/>
    </row>
    <row r="127" spans="1:35" s="15" customFormat="1" ht="12.75">
      <c r="A127" s="138">
        <v>6</v>
      </c>
      <c r="B127" s="138">
        <v>4</v>
      </c>
      <c r="C127" s="139">
        <v>3</v>
      </c>
      <c r="D127" s="128">
        <v>382028</v>
      </c>
      <c r="E127" s="56" t="s">
        <v>88</v>
      </c>
      <c r="F127" s="150">
        <v>44</v>
      </c>
      <c r="G127" s="150">
        <v>27</v>
      </c>
      <c r="H127" s="150">
        <v>17</v>
      </c>
      <c r="I127" s="151">
        <v>8</v>
      </c>
      <c r="J127" s="151">
        <v>36</v>
      </c>
      <c r="K127" s="154">
        <v>92.39815203695926</v>
      </c>
      <c r="L127" s="154">
        <v>108.04321728691477</v>
      </c>
      <c r="M127" s="154">
        <v>75.121520106053907</v>
      </c>
      <c r="N127" s="154">
        <v>66.170388751033911</v>
      </c>
      <c r="O127" s="154">
        <v>101.3228257810301</v>
      </c>
      <c r="P127" s="69"/>
      <c r="Q127" s="38"/>
      <c r="R127" s="38"/>
      <c r="S127" s="38"/>
      <c r="Z127" s="18"/>
      <c r="AA127" s="18"/>
      <c r="AB127" s="18"/>
      <c r="AC127" s="18"/>
      <c r="AD127" s="18"/>
      <c r="AE127" s="18"/>
      <c r="AF127" s="18"/>
      <c r="AG127" s="18"/>
      <c r="AH127" s="18"/>
      <c r="AI127" s="18"/>
    </row>
    <row r="128" spans="1:35" s="15" customFormat="1" ht="12.75">
      <c r="A128" s="138">
        <v>6</v>
      </c>
      <c r="B128" s="138">
        <v>4</v>
      </c>
      <c r="C128" s="139">
        <v>3</v>
      </c>
      <c r="D128" s="128">
        <v>382044</v>
      </c>
      <c r="E128" s="56" t="s">
        <v>90</v>
      </c>
      <c r="F128" s="150">
        <v>44</v>
      </c>
      <c r="G128" s="150">
        <v>29</v>
      </c>
      <c r="H128" s="150">
        <v>15</v>
      </c>
      <c r="I128" s="151">
        <v>9</v>
      </c>
      <c r="J128" s="151">
        <v>35</v>
      </c>
      <c r="K128" s="154">
        <v>74.500507958008811</v>
      </c>
      <c r="L128" s="154">
        <v>94.524119947848774</v>
      </c>
      <c r="M128" s="154">
        <v>52.854122621564485</v>
      </c>
      <c r="N128" s="154">
        <v>59.880239520958085</v>
      </c>
      <c r="O128" s="154">
        <v>79.491255961844189</v>
      </c>
      <c r="P128" s="69"/>
      <c r="Q128" s="38"/>
      <c r="R128" s="38"/>
      <c r="S128" s="38"/>
      <c r="Z128" s="18"/>
      <c r="AA128" s="18"/>
      <c r="AB128" s="18"/>
      <c r="AC128" s="18"/>
      <c r="AD128" s="18"/>
      <c r="AE128" s="18"/>
      <c r="AF128" s="18"/>
      <c r="AG128" s="18"/>
      <c r="AH128" s="18"/>
      <c r="AI128" s="18"/>
    </row>
    <row r="129" spans="1:35" s="15" customFormat="1" ht="12.75">
      <c r="A129" s="138">
        <v>6</v>
      </c>
      <c r="B129" s="138">
        <v>4</v>
      </c>
      <c r="C129" s="139">
        <v>3</v>
      </c>
      <c r="D129" s="128">
        <v>570028</v>
      </c>
      <c r="E129" s="56" t="s">
        <v>120</v>
      </c>
      <c r="F129" s="150">
        <v>18</v>
      </c>
      <c r="G129" s="150">
        <v>16</v>
      </c>
      <c r="H129" s="150">
        <v>2</v>
      </c>
      <c r="I129" s="151">
        <v>4</v>
      </c>
      <c r="J129" s="151">
        <v>14</v>
      </c>
      <c r="K129" s="154">
        <v>40.779338468509287</v>
      </c>
      <c r="L129" s="154">
        <v>70.021881838074407</v>
      </c>
      <c r="M129" s="154">
        <v>9.3940817285110381</v>
      </c>
      <c r="N129" s="154">
        <v>41.025641025641029</v>
      </c>
      <c r="O129" s="154">
        <v>40.709508578075024</v>
      </c>
      <c r="P129" s="69"/>
      <c r="Q129" s="38"/>
      <c r="R129" s="38"/>
      <c r="S129" s="38"/>
      <c r="Z129" s="18"/>
      <c r="AA129" s="18"/>
      <c r="AB129" s="18"/>
      <c r="AC129" s="18"/>
      <c r="AD129" s="18"/>
      <c r="AE129" s="18"/>
      <c r="AF129" s="18"/>
      <c r="AG129" s="18"/>
      <c r="AH129" s="18"/>
      <c r="AI129" s="18"/>
    </row>
    <row r="130" spans="1:35" s="15" customFormat="1" ht="12.75">
      <c r="A130" s="138">
        <v>6</v>
      </c>
      <c r="B130" s="138">
        <v>4</v>
      </c>
      <c r="C130" s="139">
        <v>3</v>
      </c>
      <c r="D130" s="128">
        <v>378024</v>
      </c>
      <c r="E130" s="56" t="s">
        <v>81</v>
      </c>
      <c r="F130" s="150">
        <v>57</v>
      </c>
      <c r="G130" s="150">
        <v>48</v>
      </c>
      <c r="H130" s="150">
        <v>9</v>
      </c>
      <c r="I130" s="151">
        <v>23</v>
      </c>
      <c r="J130" s="151">
        <v>34</v>
      </c>
      <c r="K130" s="154">
        <v>136.62511984659636</v>
      </c>
      <c r="L130" s="154">
        <v>221.70900692840647</v>
      </c>
      <c r="M130" s="154">
        <v>44.843049327354258</v>
      </c>
      <c r="N130" s="154">
        <v>228.85572139303483</v>
      </c>
      <c r="O130" s="154">
        <v>107.357120303126</v>
      </c>
      <c r="P130" s="69"/>
      <c r="Q130" s="38"/>
      <c r="R130" s="38"/>
      <c r="S130" s="38"/>
      <c r="Z130" s="18"/>
      <c r="AA130" s="18"/>
      <c r="AB130" s="18"/>
      <c r="AC130" s="18"/>
      <c r="AD130" s="18"/>
      <c r="AE130" s="18"/>
      <c r="AF130" s="18"/>
      <c r="AG130" s="18"/>
      <c r="AH130" s="18"/>
      <c r="AI130" s="18"/>
    </row>
    <row r="131" spans="1:35" s="15" customFormat="1" ht="12.75">
      <c r="A131" s="138">
        <v>6</v>
      </c>
      <c r="B131" s="138">
        <v>4</v>
      </c>
      <c r="C131" s="139">
        <v>3</v>
      </c>
      <c r="D131" s="128">
        <v>962052</v>
      </c>
      <c r="E131" s="56" t="s">
        <v>154</v>
      </c>
      <c r="F131" s="150">
        <v>25</v>
      </c>
      <c r="G131" s="150">
        <v>21</v>
      </c>
      <c r="H131" s="150">
        <v>4</v>
      </c>
      <c r="I131" s="151">
        <v>3</v>
      </c>
      <c r="J131" s="151">
        <v>22</v>
      </c>
      <c r="K131" s="154">
        <v>68.662455369404015</v>
      </c>
      <c r="L131" s="154">
        <v>109.60334029227559</v>
      </c>
      <c r="M131" s="154">
        <v>23.188405797101449</v>
      </c>
      <c r="N131" s="154">
        <v>34.168564920273347</v>
      </c>
      <c r="O131" s="154">
        <v>79.623597538906992</v>
      </c>
      <c r="P131" s="69"/>
      <c r="Q131" s="38"/>
      <c r="R131" s="38"/>
      <c r="S131" s="38"/>
      <c r="Z131" s="18"/>
      <c r="AA131" s="18"/>
      <c r="AB131" s="18"/>
      <c r="AC131" s="18"/>
      <c r="AD131" s="18"/>
      <c r="AE131" s="18"/>
      <c r="AF131" s="18"/>
      <c r="AG131" s="18"/>
      <c r="AH131" s="18"/>
      <c r="AI131" s="18"/>
    </row>
    <row r="132" spans="1:35" s="15" customFormat="1" ht="12.75">
      <c r="A132" s="138">
        <v>6</v>
      </c>
      <c r="B132" s="138">
        <v>4</v>
      </c>
      <c r="C132" s="139">
        <v>3</v>
      </c>
      <c r="D132" s="128">
        <v>770032</v>
      </c>
      <c r="E132" s="56" t="s">
        <v>131</v>
      </c>
      <c r="F132" s="150">
        <v>45</v>
      </c>
      <c r="G132" s="150">
        <v>34</v>
      </c>
      <c r="H132" s="150">
        <v>11</v>
      </c>
      <c r="I132" s="151">
        <v>5.0000000000000009</v>
      </c>
      <c r="J132" s="151">
        <v>40</v>
      </c>
      <c r="K132" s="154">
        <v>83.041151503967512</v>
      </c>
      <c r="L132" s="154">
        <v>123.41197822141561</v>
      </c>
      <c r="M132" s="154">
        <v>41.291291291291287</v>
      </c>
      <c r="N132" s="154">
        <v>38.520801232665647</v>
      </c>
      <c r="O132" s="154">
        <v>97.063819461295807</v>
      </c>
      <c r="P132" s="69"/>
      <c r="Q132" s="38"/>
      <c r="R132" s="38"/>
      <c r="S132" s="38"/>
      <c r="Z132" s="18"/>
      <c r="AA132" s="18"/>
      <c r="AB132" s="18"/>
      <c r="AC132" s="18"/>
      <c r="AD132" s="18"/>
      <c r="AE132" s="18"/>
      <c r="AF132" s="18"/>
      <c r="AG132" s="18"/>
      <c r="AH132" s="18"/>
      <c r="AI132" s="18"/>
    </row>
    <row r="133" spans="1:35" s="15" customFormat="1" ht="12.75">
      <c r="A133" s="138">
        <v>6</v>
      </c>
      <c r="B133" s="138">
        <v>4</v>
      </c>
      <c r="C133" s="139">
        <v>3</v>
      </c>
      <c r="D133" s="128">
        <v>374036</v>
      </c>
      <c r="E133" s="56" t="s">
        <v>76</v>
      </c>
      <c r="F133" s="150">
        <v>31</v>
      </c>
      <c r="G133" s="150">
        <v>23</v>
      </c>
      <c r="H133" s="150">
        <v>8</v>
      </c>
      <c r="I133" s="151">
        <v>9</v>
      </c>
      <c r="J133" s="151">
        <v>22</v>
      </c>
      <c r="K133" s="154">
        <v>101.50622134905042</v>
      </c>
      <c r="L133" s="154">
        <v>146.03174603174605</v>
      </c>
      <c r="M133" s="154">
        <v>54.090601757944555</v>
      </c>
      <c r="N133" s="154">
        <v>122.95081967213115</v>
      </c>
      <c r="O133" s="154">
        <v>94.745908699397063</v>
      </c>
      <c r="P133" s="69"/>
      <c r="Q133" s="38"/>
      <c r="R133" s="38"/>
      <c r="S133" s="38"/>
      <c r="Z133" s="18"/>
      <c r="AA133" s="18"/>
      <c r="AB133" s="18"/>
      <c r="AC133" s="18"/>
      <c r="AD133" s="18"/>
      <c r="AE133" s="18"/>
      <c r="AF133" s="18"/>
      <c r="AG133" s="18"/>
      <c r="AH133" s="18"/>
      <c r="AI133" s="18"/>
    </row>
    <row r="134" spans="1:35" s="15" customFormat="1" ht="12.75">
      <c r="A134" s="138">
        <v>6</v>
      </c>
      <c r="B134" s="138">
        <v>4</v>
      </c>
      <c r="C134" s="139">
        <v>3</v>
      </c>
      <c r="D134" s="128">
        <v>754028</v>
      </c>
      <c r="E134" s="56" t="s">
        <v>269</v>
      </c>
      <c r="F134" s="150">
        <v>38</v>
      </c>
      <c r="G134" s="150">
        <v>25</v>
      </c>
      <c r="H134" s="150">
        <v>13</v>
      </c>
      <c r="I134" s="151">
        <v>3.9999999999999996</v>
      </c>
      <c r="J134" s="151">
        <v>34</v>
      </c>
      <c r="K134" s="154">
        <v>51.178451178451176</v>
      </c>
      <c r="L134" s="154">
        <v>63.597049096921907</v>
      </c>
      <c r="M134" s="154">
        <v>37.206639954207212</v>
      </c>
      <c r="N134" s="154">
        <v>23.391812865497073</v>
      </c>
      <c r="O134" s="154">
        <v>59.492563429571305</v>
      </c>
      <c r="P134" s="69"/>
      <c r="Q134" s="38"/>
      <c r="R134" s="38"/>
      <c r="S134" s="38"/>
      <c r="Z134" s="18"/>
      <c r="AA134" s="18"/>
      <c r="AB134" s="18"/>
      <c r="AC134" s="18"/>
      <c r="AD134" s="18"/>
      <c r="AE134" s="18"/>
      <c r="AF134" s="18"/>
      <c r="AG134" s="18"/>
      <c r="AH134" s="18"/>
      <c r="AI134" s="18"/>
    </row>
    <row r="135" spans="1:35" s="15" customFormat="1" ht="12.75">
      <c r="A135" s="138">
        <v>6</v>
      </c>
      <c r="B135" s="138">
        <v>4</v>
      </c>
      <c r="C135" s="139">
        <v>3</v>
      </c>
      <c r="D135" s="128">
        <v>382048</v>
      </c>
      <c r="E135" s="56" t="s">
        <v>91</v>
      </c>
      <c r="F135" s="150">
        <v>28</v>
      </c>
      <c r="G135" s="150">
        <v>23</v>
      </c>
      <c r="H135" s="150">
        <v>5</v>
      </c>
      <c r="I135" s="151">
        <v>4</v>
      </c>
      <c r="J135" s="151">
        <v>24</v>
      </c>
      <c r="K135" s="154">
        <v>68.728522336769757</v>
      </c>
      <c r="L135" s="154">
        <v>106.03964960811435</v>
      </c>
      <c r="M135" s="154">
        <v>26.246719160104988</v>
      </c>
      <c r="N135" s="154">
        <v>38.872691933916421</v>
      </c>
      <c r="O135" s="154">
        <v>78.817733990147772</v>
      </c>
      <c r="P135" s="69"/>
      <c r="Q135" s="38"/>
      <c r="R135" s="38"/>
      <c r="S135" s="38"/>
      <c r="Z135" s="18"/>
      <c r="AA135" s="18"/>
      <c r="AB135" s="18"/>
      <c r="AC135" s="18"/>
      <c r="AD135" s="18"/>
      <c r="AE135" s="18"/>
      <c r="AF135" s="18"/>
      <c r="AG135" s="18"/>
      <c r="AH135" s="18"/>
      <c r="AI135" s="18"/>
    </row>
    <row r="136" spans="1:35" s="15" customFormat="1" ht="12.75">
      <c r="A136" s="138">
        <v>6</v>
      </c>
      <c r="B136" s="138">
        <v>4</v>
      </c>
      <c r="C136" s="139">
        <v>3</v>
      </c>
      <c r="D136" s="128">
        <v>170032</v>
      </c>
      <c r="E136" s="56" t="s">
        <v>51</v>
      </c>
      <c r="F136" s="150">
        <v>77</v>
      </c>
      <c r="G136" s="150">
        <v>58</v>
      </c>
      <c r="H136" s="150">
        <v>19</v>
      </c>
      <c r="I136" s="151">
        <v>10.000000000000002</v>
      </c>
      <c r="J136" s="151">
        <v>67</v>
      </c>
      <c r="K136" s="154">
        <v>177.0521959071051</v>
      </c>
      <c r="L136" s="154">
        <v>258.81302989736724</v>
      </c>
      <c r="M136" s="154">
        <v>90.132827324478185</v>
      </c>
      <c r="N136" s="154">
        <v>99.403578528827055</v>
      </c>
      <c r="O136" s="154">
        <v>200.41878552198622</v>
      </c>
      <c r="P136" s="69"/>
      <c r="Q136" s="38"/>
      <c r="R136" s="38"/>
      <c r="S136" s="38"/>
      <c r="Z136" s="18"/>
      <c r="AA136" s="18"/>
      <c r="AB136" s="18"/>
      <c r="AC136" s="18"/>
      <c r="AD136" s="18"/>
      <c r="AE136" s="18"/>
      <c r="AF136" s="18"/>
      <c r="AG136" s="18"/>
      <c r="AH136" s="18"/>
      <c r="AI136" s="18"/>
    </row>
    <row r="137" spans="1:35" s="15" customFormat="1" ht="12.75">
      <c r="A137" s="138">
        <v>6</v>
      </c>
      <c r="B137" s="138">
        <v>4</v>
      </c>
      <c r="C137" s="139">
        <v>3</v>
      </c>
      <c r="D137" s="128">
        <v>378028</v>
      </c>
      <c r="E137" s="56" t="s">
        <v>82</v>
      </c>
      <c r="F137" s="150">
        <v>45</v>
      </c>
      <c r="G137" s="150">
        <v>37</v>
      </c>
      <c r="H137" s="150">
        <v>8</v>
      </c>
      <c r="I137" s="151">
        <v>12.000000000000002</v>
      </c>
      <c r="J137" s="151">
        <v>33</v>
      </c>
      <c r="K137" s="154">
        <v>102.76318794245262</v>
      </c>
      <c r="L137" s="154">
        <v>158.866466294547</v>
      </c>
      <c r="M137" s="154">
        <v>39.024390243902438</v>
      </c>
      <c r="N137" s="154">
        <v>108.20559062218216</v>
      </c>
      <c r="O137" s="154">
        <v>100.91743119266056</v>
      </c>
      <c r="P137" s="69"/>
      <c r="Q137" s="38"/>
      <c r="R137" s="38"/>
      <c r="S137" s="38"/>
      <c r="Z137" s="18"/>
      <c r="AA137" s="18"/>
      <c r="AB137" s="18"/>
      <c r="AC137" s="18"/>
      <c r="AD137" s="18"/>
      <c r="AE137" s="18"/>
      <c r="AF137" s="18"/>
      <c r="AG137" s="18"/>
      <c r="AH137" s="18"/>
      <c r="AI137" s="18"/>
    </row>
    <row r="138" spans="1:35" s="15" customFormat="1" ht="12.75">
      <c r="A138" s="138">
        <v>6</v>
      </c>
      <c r="B138" s="138">
        <v>4</v>
      </c>
      <c r="C138" s="139">
        <v>3</v>
      </c>
      <c r="D138" s="128">
        <v>958040</v>
      </c>
      <c r="E138" s="56" t="s">
        <v>147</v>
      </c>
      <c r="F138" s="150">
        <v>16</v>
      </c>
      <c r="G138" s="150">
        <v>13</v>
      </c>
      <c r="H138" s="150">
        <v>3</v>
      </c>
      <c r="I138" s="151">
        <v>5</v>
      </c>
      <c r="J138" s="151">
        <v>11</v>
      </c>
      <c r="K138" s="154">
        <v>42.33924318602805</v>
      </c>
      <c r="L138" s="154">
        <v>62.082139446036294</v>
      </c>
      <c r="M138" s="154">
        <v>17.804154302670621</v>
      </c>
      <c r="N138" s="154">
        <v>60.313630880579012</v>
      </c>
      <c r="O138" s="154">
        <v>37.288135593220339</v>
      </c>
      <c r="P138" s="69"/>
      <c r="Q138" s="38"/>
      <c r="R138" s="38"/>
      <c r="S138" s="38"/>
      <c r="Z138" s="18"/>
      <c r="AA138" s="18"/>
      <c r="AB138" s="18"/>
      <c r="AC138" s="18"/>
      <c r="AD138" s="18"/>
      <c r="AE138" s="18"/>
      <c r="AF138" s="18"/>
      <c r="AG138" s="18"/>
      <c r="AH138" s="18"/>
      <c r="AI138" s="18"/>
    </row>
    <row r="139" spans="1:35" s="15" customFormat="1" ht="12.75">
      <c r="A139" s="138">
        <v>6</v>
      </c>
      <c r="B139" s="138">
        <v>4</v>
      </c>
      <c r="C139" s="139">
        <v>3</v>
      </c>
      <c r="D139" s="128">
        <v>954028</v>
      </c>
      <c r="E139" s="56" t="s">
        <v>143</v>
      </c>
      <c r="F139" s="150">
        <v>73</v>
      </c>
      <c r="G139" s="150">
        <v>60</v>
      </c>
      <c r="H139" s="150">
        <v>13</v>
      </c>
      <c r="I139" s="151">
        <v>21</v>
      </c>
      <c r="J139" s="151">
        <v>52</v>
      </c>
      <c r="K139" s="154">
        <v>227.34350669573342</v>
      </c>
      <c r="L139" s="154">
        <v>360.36036036036035</v>
      </c>
      <c r="M139" s="154">
        <v>84.087968952134531</v>
      </c>
      <c r="N139" s="154">
        <v>270.61855670103091</v>
      </c>
      <c r="O139" s="154">
        <v>213.55236139630389</v>
      </c>
      <c r="P139" s="69"/>
      <c r="Q139" s="38"/>
      <c r="R139" s="38"/>
      <c r="S139" s="38"/>
      <c r="Z139" s="18"/>
      <c r="AA139" s="18"/>
      <c r="AB139" s="18"/>
      <c r="AC139" s="18"/>
      <c r="AD139" s="18"/>
      <c r="AE139" s="18"/>
      <c r="AF139" s="18"/>
      <c r="AG139" s="18"/>
      <c r="AH139" s="18"/>
      <c r="AI139" s="18"/>
    </row>
    <row r="140" spans="1:35" s="15" customFormat="1" ht="12.75">
      <c r="A140" s="138">
        <v>6</v>
      </c>
      <c r="B140" s="138">
        <v>4</v>
      </c>
      <c r="C140" s="139">
        <v>3</v>
      </c>
      <c r="D140" s="128">
        <v>958044</v>
      </c>
      <c r="E140" s="56" t="s">
        <v>148</v>
      </c>
      <c r="F140" s="150">
        <v>12</v>
      </c>
      <c r="G140" s="150">
        <v>8</v>
      </c>
      <c r="H140" s="150">
        <v>4</v>
      </c>
      <c r="I140" s="151">
        <v>1</v>
      </c>
      <c r="J140" s="151">
        <v>11</v>
      </c>
      <c r="K140" s="154">
        <v>29.097963142580021</v>
      </c>
      <c r="L140" s="154">
        <v>37.488284910965326</v>
      </c>
      <c r="M140" s="154">
        <v>20.100502512562816</v>
      </c>
      <c r="N140" s="154">
        <v>10.976948408342482</v>
      </c>
      <c r="O140" s="154">
        <v>34.235916588857762</v>
      </c>
      <c r="P140" s="69"/>
      <c r="Q140" s="38"/>
      <c r="R140" s="38"/>
      <c r="S140" s="38"/>
      <c r="Z140" s="18"/>
      <c r="AA140" s="18"/>
      <c r="AB140" s="18"/>
      <c r="AC140" s="18"/>
      <c r="AD140" s="18"/>
      <c r="AE140" s="18"/>
      <c r="AF140" s="18"/>
      <c r="AG140" s="18"/>
      <c r="AH140" s="18"/>
      <c r="AI140" s="18"/>
    </row>
    <row r="141" spans="1:35" s="15" customFormat="1" ht="12.75">
      <c r="A141" s="138">
        <v>6</v>
      </c>
      <c r="B141" s="138">
        <v>4</v>
      </c>
      <c r="C141" s="139">
        <v>3</v>
      </c>
      <c r="D141" s="128">
        <v>754044</v>
      </c>
      <c r="E141" s="56" t="s">
        <v>220</v>
      </c>
      <c r="F141" s="150">
        <v>26.000000000000004</v>
      </c>
      <c r="G141" s="150">
        <v>21</v>
      </c>
      <c r="H141" s="150">
        <v>5</v>
      </c>
      <c r="I141" s="151">
        <v>4.0000000000000018</v>
      </c>
      <c r="J141" s="151">
        <v>22</v>
      </c>
      <c r="K141" s="154">
        <v>64.086763618437274</v>
      </c>
      <c r="L141" s="154">
        <v>103.1434184675835</v>
      </c>
      <c r="M141" s="154">
        <v>24.74022761009401</v>
      </c>
      <c r="N141" s="154">
        <v>40.404040404040423</v>
      </c>
      <c r="O141" s="154">
        <v>71.731333550701009</v>
      </c>
      <c r="P141" s="69"/>
      <c r="Q141" s="38"/>
      <c r="R141" s="38"/>
      <c r="S141" s="38"/>
      <c r="Z141" s="18"/>
      <c r="AA141" s="18"/>
      <c r="AB141" s="18"/>
      <c r="AC141" s="18"/>
      <c r="AD141" s="18"/>
      <c r="AE141" s="18"/>
      <c r="AF141" s="18"/>
      <c r="AG141" s="18"/>
      <c r="AH141" s="18"/>
      <c r="AI141" s="18"/>
    </row>
    <row r="142" spans="1:35" s="15" customFormat="1" ht="12.75">
      <c r="A142" s="138">
        <v>6</v>
      </c>
      <c r="B142" s="138">
        <v>4</v>
      </c>
      <c r="C142" s="139">
        <v>3</v>
      </c>
      <c r="D142" s="128">
        <v>974044</v>
      </c>
      <c r="E142" s="56" t="s">
        <v>159</v>
      </c>
      <c r="F142" s="150">
        <v>35</v>
      </c>
      <c r="G142" s="150">
        <v>26</v>
      </c>
      <c r="H142" s="150">
        <v>9</v>
      </c>
      <c r="I142" s="151">
        <v>6</v>
      </c>
      <c r="J142" s="151">
        <v>29</v>
      </c>
      <c r="K142" s="154">
        <v>102.42903131401815</v>
      </c>
      <c r="L142" s="154">
        <v>145.08928571428572</v>
      </c>
      <c r="M142" s="154">
        <v>55.38461538461538</v>
      </c>
      <c r="N142" s="154">
        <v>76.238881829733174</v>
      </c>
      <c r="O142" s="154">
        <v>110.26615969581748</v>
      </c>
      <c r="P142" s="69"/>
      <c r="Q142" s="38"/>
      <c r="R142" s="38"/>
      <c r="S142" s="38"/>
      <c r="Z142" s="18"/>
      <c r="AA142" s="18"/>
      <c r="AB142" s="18"/>
      <c r="AC142" s="18"/>
      <c r="AD142" s="18"/>
      <c r="AE142" s="18"/>
      <c r="AF142" s="18"/>
      <c r="AG142" s="18"/>
      <c r="AH142" s="18"/>
      <c r="AI142" s="18"/>
    </row>
    <row r="143" spans="1:35" s="15" customFormat="1" ht="12.75">
      <c r="A143" s="138">
        <v>6</v>
      </c>
      <c r="B143" s="138">
        <v>4</v>
      </c>
      <c r="C143" s="139">
        <v>3</v>
      </c>
      <c r="D143" s="128">
        <v>378032</v>
      </c>
      <c r="E143" s="56" t="s">
        <v>83</v>
      </c>
      <c r="F143" s="150">
        <v>18</v>
      </c>
      <c r="G143" s="150">
        <v>12</v>
      </c>
      <c r="H143" s="150">
        <v>6</v>
      </c>
      <c r="I143" s="151">
        <v>5</v>
      </c>
      <c r="J143" s="151">
        <v>13</v>
      </c>
      <c r="K143" s="154">
        <v>37.838974143367665</v>
      </c>
      <c r="L143" s="154">
        <v>47.904191616766468</v>
      </c>
      <c r="M143" s="154">
        <v>26.642984014209592</v>
      </c>
      <c r="N143" s="154">
        <v>42.698548249359519</v>
      </c>
      <c r="O143" s="154">
        <v>36.252091466815394</v>
      </c>
      <c r="P143" s="69"/>
      <c r="Q143" s="38"/>
      <c r="R143" s="38"/>
      <c r="S143" s="38"/>
      <c r="Z143" s="18"/>
      <c r="AA143" s="18"/>
      <c r="AB143" s="18"/>
      <c r="AC143" s="18"/>
      <c r="AD143" s="18"/>
      <c r="AE143" s="18"/>
      <c r="AF143" s="18"/>
      <c r="AG143" s="18"/>
      <c r="AH143" s="18"/>
      <c r="AI143" s="18"/>
    </row>
    <row r="144" spans="1:35" s="15" customFormat="1" ht="12.75">
      <c r="A144" s="138">
        <v>6</v>
      </c>
      <c r="B144" s="138">
        <v>4</v>
      </c>
      <c r="C144" s="139">
        <v>3</v>
      </c>
      <c r="D144" s="128">
        <v>954032</v>
      </c>
      <c r="E144" s="56" t="s">
        <v>144</v>
      </c>
      <c r="F144" s="150">
        <v>86</v>
      </c>
      <c r="G144" s="150">
        <v>65</v>
      </c>
      <c r="H144" s="150">
        <v>21</v>
      </c>
      <c r="I144" s="151">
        <v>31.999999999999993</v>
      </c>
      <c r="J144" s="151">
        <v>54</v>
      </c>
      <c r="K144" s="154">
        <v>228.60180754917599</v>
      </c>
      <c r="L144" s="154">
        <v>324.3512974051896</v>
      </c>
      <c r="M144" s="154">
        <v>119.45392491467578</v>
      </c>
      <c r="N144" s="154">
        <v>359.55056179775272</v>
      </c>
      <c r="O144" s="154">
        <v>188.02228412256267</v>
      </c>
      <c r="P144" s="69"/>
      <c r="Q144" s="38"/>
      <c r="R144" s="38"/>
      <c r="S144" s="38"/>
      <c r="Z144" s="18"/>
      <c r="AA144" s="18"/>
      <c r="AB144" s="18"/>
      <c r="AC144" s="18"/>
      <c r="AD144" s="18"/>
      <c r="AE144" s="18"/>
      <c r="AF144" s="18"/>
      <c r="AG144" s="18"/>
      <c r="AH144" s="18"/>
      <c r="AI144" s="18"/>
    </row>
    <row r="145" spans="1:35" s="15" customFormat="1" ht="12.75">
      <c r="A145" s="138">
        <v>6</v>
      </c>
      <c r="B145" s="138">
        <v>4</v>
      </c>
      <c r="C145" s="139">
        <v>3</v>
      </c>
      <c r="D145" s="128">
        <v>374048</v>
      </c>
      <c r="E145" s="56" t="s">
        <v>77</v>
      </c>
      <c r="F145" s="150">
        <v>25</v>
      </c>
      <c r="G145" s="150">
        <v>17</v>
      </c>
      <c r="H145" s="150">
        <v>8</v>
      </c>
      <c r="I145" s="151">
        <v>6</v>
      </c>
      <c r="J145" s="151">
        <v>19</v>
      </c>
      <c r="K145" s="154">
        <v>68.662455369404015</v>
      </c>
      <c r="L145" s="154">
        <v>93.870789618995033</v>
      </c>
      <c r="M145" s="154">
        <v>43.715846994535518</v>
      </c>
      <c r="N145" s="154">
        <v>72.463768115942031</v>
      </c>
      <c r="O145" s="154">
        <v>67.543547813722</v>
      </c>
      <c r="P145" s="69"/>
      <c r="Q145" s="38"/>
      <c r="R145" s="38"/>
      <c r="S145" s="38"/>
      <c r="Z145" s="18"/>
      <c r="AA145" s="18"/>
      <c r="AB145" s="18"/>
      <c r="AC145" s="18"/>
      <c r="AD145" s="18"/>
      <c r="AE145" s="18"/>
      <c r="AF145" s="18"/>
      <c r="AG145" s="18"/>
      <c r="AH145" s="18"/>
      <c r="AI145" s="18"/>
    </row>
    <row r="146" spans="1:35" s="15" customFormat="1" ht="12.75">
      <c r="A146" s="138">
        <v>6</v>
      </c>
      <c r="B146" s="138">
        <v>4</v>
      </c>
      <c r="C146" s="139">
        <v>3</v>
      </c>
      <c r="D146" s="128">
        <v>374052</v>
      </c>
      <c r="E146" s="56" t="s">
        <v>78</v>
      </c>
      <c r="F146" s="150">
        <v>25</v>
      </c>
      <c r="G146" s="150">
        <v>19</v>
      </c>
      <c r="H146" s="150">
        <v>6</v>
      </c>
      <c r="I146" s="151">
        <v>10</v>
      </c>
      <c r="J146" s="151">
        <v>15</v>
      </c>
      <c r="K146" s="154">
        <v>76.289288983826665</v>
      </c>
      <c r="L146" s="154">
        <v>109.76314269208551</v>
      </c>
      <c r="M146" s="154">
        <v>38.809831824062094</v>
      </c>
      <c r="N146" s="154">
        <v>124.53300124533001</v>
      </c>
      <c r="O146" s="154">
        <v>60.630557801131765</v>
      </c>
      <c r="P146" s="69"/>
      <c r="Q146" s="38"/>
      <c r="R146" s="38"/>
      <c r="S146" s="38"/>
      <c r="Z146" s="18"/>
      <c r="AA146" s="18"/>
      <c r="AB146" s="18"/>
      <c r="AC146" s="18"/>
      <c r="AD146" s="18"/>
      <c r="AE146" s="18"/>
      <c r="AF146" s="18"/>
      <c r="AG146" s="18"/>
      <c r="AH146" s="18"/>
      <c r="AI146" s="18"/>
    </row>
    <row r="147" spans="1:35" s="15" customFormat="1" ht="12.75">
      <c r="A147" s="141"/>
      <c r="B147" s="141"/>
      <c r="C147" s="141"/>
      <c r="D147" s="132"/>
      <c r="E147" s="135" t="s">
        <v>213</v>
      </c>
      <c r="F147" s="113">
        <v>1654</v>
      </c>
      <c r="G147" s="113">
        <v>1249</v>
      </c>
      <c r="H147" s="113">
        <v>405</v>
      </c>
      <c r="I147" s="113">
        <v>407</v>
      </c>
      <c r="J147" s="113">
        <v>1247</v>
      </c>
      <c r="K147" s="272">
        <v>93.814164010300274</v>
      </c>
      <c r="L147" s="272">
        <v>136.19016464943846</v>
      </c>
      <c r="M147" s="272">
        <v>47.87460400018913</v>
      </c>
      <c r="N147" s="272">
        <v>96.131135150455862</v>
      </c>
      <c r="O147" s="272">
        <v>93.081930013137466</v>
      </c>
      <c r="P147" s="290"/>
      <c r="Q147" s="38"/>
      <c r="R147" s="38"/>
      <c r="S147" s="38"/>
      <c r="Z147" s="18"/>
      <c r="AA147" s="18"/>
      <c r="AB147" s="18"/>
      <c r="AC147" s="18"/>
      <c r="AD147" s="18"/>
      <c r="AE147" s="18"/>
      <c r="AF147" s="18"/>
      <c r="AG147" s="18"/>
      <c r="AH147" s="18"/>
      <c r="AI147" s="18"/>
    </row>
    <row r="148" spans="1:35" s="15" customFormat="1" ht="12.75">
      <c r="A148" s="138">
        <v>7</v>
      </c>
      <c r="B148" s="138">
        <v>1</v>
      </c>
      <c r="C148" s="139">
        <v>4</v>
      </c>
      <c r="D148" s="128">
        <v>362008</v>
      </c>
      <c r="E148" s="56" t="s">
        <v>63</v>
      </c>
      <c r="F148" s="150">
        <v>141</v>
      </c>
      <c r="G148" s="150">
        <v>105</v>
      </c>
      <c r="H148" s="150">
        <v>36</v>
      </c>
      <c r="I148" s="151">
        <v>11</v>
      </c>
      <c r="J148" s="151">
        <v>130</v>
      </c>
      <c r="K148" s="154">
        <v>148.60876897133221</v>
      </c>
      <c r="L148" s="154">
        <v>214.59227467811158</v>
      </c>
      <c r="M148" s="154">
        <v>78.346028291621323</v>
      </c>
      <c r="N148" s="154">
        <v>45.417010734929811</v>
      </c>
      <c r="O148" s="154">
        <v>183.97962071893573</v>
      </c>
      <c r="P148" s="69"/>
      <c r="Q148" s="38"/>
      <c r="R148" s="38"/>
      <c r="S148" s="38"/>
      <c r="Z148" s="18"/>
      <c r="AA148" s="18"/>
      <c r="AB148" s="18"/>
      <c r="AC148" s="18"/>
      <c r="AD148" s="18"/>
      <c r="AE148" s="18"/>
      <c r="AF148" s="18"/>
      <c r="AG148" s="18"/>
      <c r="AH148" s="18"/>
      <c r="AI148" s="18"/>
    </row>
    <row r="149" spans="1:35" s="15" customFormat="1" ht="12.75">
      <c r="A149" s="138">
        <v>7</v>
      </c>
      <c r="B149" s="138">
        <v>1</v>
      </c>
      <c r="C149" s="139">
        <v>4</v>
      </c>
      <c r="D149" s="128">
        <v>562004</v>
      </c>
      <c r="E149" s="56" t="s">
        <v>104</v>
      </c>
      <c r="F149" s="150">
        <v>196</v>
      </c>
      <c r="G149" s="150">
        <v>159</v>
      </c>
      <c r="H149" s="150">
        <v>37</v>
      </c>
      <c r="I149" s="151">
        <v>43.000000000000014</v>
      </c>
      <c r="J149" s="151">
        <v>152.99999999999997</v>
      </c>
      <c r="K149" s="154">
        <v>198.17997977755309</v>
      </c>
      <c r="L149" s="154">
        <v>308.49825378346912</v>
      </c>
      <c r="M149" s="154">
        <v>78.125</v>
      </c>
      <c r="N149" s="154">
        <v>180.06700167504195</v>
      </c>
      <c r="O149" s="154">
        <v>203.94561450279923</v>
      </c>
      <c r="P149" s="69"/>
      <c r="Q149" s="38"/>
      <c r="R149" s="38"/>
      <c r="S149" s="38"/>
      <c r="Z149" s="18"/>
      <c r="AA149" s="18"/>
      <c r="AB149" s="18"/>
      <c r="AC149" s="18"/>
      <c r="AD149" s="18"/>
      <c r="AE149" s="18"/>
      <c r="AF149" s="18"/>
      <c r="AG149" s="18"/>
      <c r="AH149" s="18"/>
      <c r="AI149" s="18"/>
    </row>
    <row r="150" spans="1:35" s="15" customFormat="1" ht="12.75">
      <c r="A150" s="138">
        <v>7</v>
      </c>
      <c r="B150" s="138">
        <v>1</v>
      </c>
      <c r="C150" s="139">
        <v>4</v>
      </c>
      <c r="D150" s="128">
        <v>358008</v>
      </c>
      <c r="E150" s="56" t="s">
        <v>62</v>
      </c>
      <c r="F150" s="150">
        <v>134</v>
      </c>
      <c r="G150" s="150">
        <v>82</v>
      </c>
      <c r="H150" s="150">
        <v>52</v>
      </c>
      <c r="I150" s="151">
        <v>12</v>
      </c>
      <c r="J150" s="151">
        <v>122</v>
      </c>
      <c r="K150" s="154">
        <v>96.939882804022275</v>
      </c>
      <c r="L150" s="154">
        <v>113.69938990571271</v>
      </c>
      <c r="M150" s="154">
        <v>78.656784147632735</v>
      </c>
      <c r="N150" s="154">
        <v>35.492457852706302</v>
      </c>
      <c r="O150" s="154">
        <v>116.83585520015322</v>
      </c>
      <c r="P150" s="69"/>
      <c r="Q150" s="38"/>
      <c r="R150" s="38"/>
      <c r="S150" s="38"/>
      <c r="Z150" s="18"/>
      <c r="AA150" s="18"/>
      <c r="AB150" s="18"/>
      <c r="AC150" s="18"/>
      <c r="AD150" s="18"/>
      <c r="AE150" s="18"/>
      <c r="AF150" s="18"/>
      <c r="AG150" s="18"/>
      <c r="AH150" s="18"/>
      <c r="AI150" s="18"/>
    </row>
    <row r="151" spans="1:35" s="15" customFormat="1" ht="12.75">
      <c r="A151" s="138">
        <v>7</v>
      </c>
      <c r="B151" s="138">
        <v>1</v>
      </c>
      <c r="C151" s="139">
        <v>4</v>
      </c>
      <c r="D151" s="128">
        <v>334012</v>
      </c>
      <c r="E151" s="56" t="s">
        <v>58</v>
      </c>
      <c r="F151" s="150">
        <v>163</v>
      </c>
      <c r="G151" s="150">
        <v>110</v>
      </c>
      <c r="H151" s="150">
        <v>53</v>
      </c>
      <c r="I151" s="151">
        <v>30.000000000000004</v>
      </c>
      <c r="J151" s="151">
        <v>133</v>
      </c>
      <c r="K151" s="154">
        <v>199.73042519299108</v>
      </c>
      <c r="L151" s="154">
        <v>268.35813613076363</v>
      </c>
      <c r="M151" s="154">
        <v>130.47759724273757</v>
      </c>
      <c r="N151" s="154">
        <v>150.07503751875939</v>
      </c>
      <c r="O151" s="154">
        <v>215.83901330736774</v>
      </c>
      <c r="P151" s="69"/>
      <c r="Q151" s="38"/>
      <c r="R151" s="38"/>
      <c r="S151" s="38"/>
      <c r="Z151" s="18"/>
      <c r="AA151" s="18"/>
      <c r="AB151" s="18"/>
      <c r="AC151" s="18"/>
      <c r="AD151" s="18"/>
      <c r="AE151" s="18"/>
      <c r="AF151" s="18"/>
      <c r="AG151" s="18"/>
      <c r="AH151" s="18"/>
      <c r="AI151" s="18"/>
    </row>
    <row r="152" spans="1:35" s="15" customFormat="1" ht="12.75">
      <c r="A152" s="138">
        <v>7</v>
      </c>
      <c r="B152" s="138">
        <v>1</v>
      </c>
      <c r="C152" s="139">
        <v>4</v>
      </c>
      <c r="D152" s="128">
        <v>562014</v>
      </c>
      <c r="E152" s="56" t="s">
        <v>107</v>
      </c>
      <c r="F152" s="150">
        <v>196.00000000000006</v>
      </c>
      <c r="G152" s="150">
        <v>147</v>
      </c>
      <c r="H152" s="150">
        <v>49</v>
      </c>
      <c r="I152" s="151">
        <v>18.999999999999996</v>
      </c>
      <c r="J152" s="151">
        <v>177.00000000000006</v>
      </c>
      <c r="K152" s="154">
        <v>166.5109166595872</v>
      </c>
      <c r="L152" s="154">
        <v>244.75524475524475</v>
      </c>
      <c r="M152" s="154">
        <v>84.995663486556808</v>
      </c>
      <c r="N152" s="154">
        <v>63.801208865010061</v>
      </c>
      <c r="O152" s="154">
        <v>201.29648584100997</v>
      </c>
      <c r="P152" s="69"/>
      <c r="Q152" s="38"/>
      <c r="R152" s="38"/>
      <c r="S152" s="38"/>
      <c r="Z152" s="18"/>
      <c r="AA152" s="18"/>
      <c r="AB152" s="18"/>
      <c r="AC152" s="18"/>
      <c r="AD152" s="18"/>
      <c r="AE152" s="18"/>
      <c r="AF152" s="18"/>
      <c r="AG152" s="18"/>
      <c r="AH152" s="18"/>
      <c r="AI152" s="18"/>
    </row>
    <row r="153" spans="1:35" s="15" customFormat="1" ht="12.75">
      <c r="A153" s="138">
        <v>7</v>
      </c>
      <c r="B153" s="138">
        <v>1</v>
      </c>
      <c r="C153" s="139">
        <v>4</v>
      </c>
      <c r="D153" s="128">
        <v>562020</v>
      </c>
      <c r="E153" s="56" t="s">
        <v>109</v>
      </c>
      <c r="F153" s="150">
        <v>93.000000000000014</v>
      </c>
      <c r="G153" s="150">
        <v>71</v>
      </c>
      <c r="H153" s="150">
        <v>22</v>
      </c>
      <c r="I153" s="151">
        <v>26.000000000000004</v>
      </c>
      <c r="J153" s="151">
        <v>67.000000000000014</v>
      </c>
      <c r="K153" s="154">
        <v>110.41196723257748</v>
      </c>
      <c r="L153" s="154">
        <v>159.98197386210003</v>
      </c>
      <c r="M153" s="154">
        <v>55.207026348808029</v>
      </c>
      <c r="N153" s="154">
        <v>125.42209358417755</v>
      </c>
      <c r="O153" s="154">
        <v>105.51181102362207</v>
      </c>
      <c r="P153" s="69"/>
      <c r="Q153" s="38"/>
      <c r="R153" s="38"/>
      <c r="S153" s="38"/>
      <c r="Z153" s="18"/>
      <c r="AA153" s="18"/>
      <c r="AB153" s="18"/>
      <c r="AC153" s="18"/>
      <c r="AD153" s="18"/>
      <c r="AE153" s="18"/>
      <c r="AF153" s="18"/>
      <c r="AG153" s="18"/>
      <c r="AH153" s="18"/>
      <c r="AI153" s="18"/>
    </row>
    <row r="154" spans="1:35" s="15" customFormat="1" ht="12.75">
      <c r="A154" s="138">
        <v>7</v>
      </c>
      <c r="B154" s="138">
        <v>1</v>
      </c>
      <c r="C154" s="139">
        <v>4</v>
      </c>
      <c r="D154" s="128">
        <v>978024</v>
      </c>
      <c r="E154" s="56" t="s">
        <v>162</v>
      </c>
      <c r="F154" s="150">
        <v>114</v>
      </c>
      <c r="G154" s="150">
        <v>84</v>
      </c>
      <c r="H154" s="150">
        <v>30</v>
      </c>
      <c r="I154" s="151">
        <v>35</v>
      </c>
      <c r="J154" s="151">
        <v>79</v>
      </c>
      <c r="K154" s="154">
        <v>93.519278096800662</v>
      </c>
      <c r="L154" s="154">
        <v>132.4503311258278</v>
      </c>
      <c r="M154" s="154">
        <v>51.299589603283174</v>
      </c>
      <c r="N154" s="154">
        <v>116.74449633088726</v>
      </c>
      <c r="O154" s="154">
        <v>85.944299390774589</v>
      </c>
      <c r="P154" s="69"/>
      <c r="Q154" s="38"/>
      <c r="R154" s="38"/>
      <c r="S154" s="38"/>
      <c r="Z154" s="18"/>
      <c r="AA154" s="18"/>
      <c r="AB154" s="18"/>
      <c r="AC154" s="18"/>
      <c r="AD154" s="18"/>
      <c r="AE154" s="18"/>
      <c r="AF154" s="18"/>
      <c r="AG154" s="18"/>
      <c r="AH154" s="18"/>
      <c r="AI154" s="18"/>
    </row>
    <row r="155" spans="1:35" s="15" customFormat="1" ht="12.75">
      <c r="A155" s="138">
        <v>7</v>
      </c>
      <c r="B155" s="138">
        <v>1</v>
      </c>
      <c r="C155" s="139">
        <v>4</v>
      </c>
      <c r="D155" s="128">
        <v>562024</v>
      </c>
      <c r="E155" s="56" t="s">
        <v>110</v>
      </c>
      <c r="F155" s="150">
        <v>108</v>
      </c>
      <c r="G155" s="150">
        <v>90</v>
      </c>
      <c r="H155" s="150">
        <v>18</v>
      </c>
      <c r="I155" s="151">
        <v>24.999999999999996</v>
      </c>
      <c r="J155" s="151">
        <v>83</v>
      </c>
      <c r="K155" s="154">
        <v>96.601073345259394</v>
      </c>
      <c r="L155" s="154">
        <v>154.87867836861128</v>
      </c>
      <c r="M155" s="154">
        <v>33.525796237660643</v>
      </c>
      <c r="N155" s="154">
        <v>90.612540775643325</v>
      </c>
      <c r="O155" s="154">
        <v>98.563116019475117</v>
      </c>
      <c r="P155" s="69"/>
      <c r="Q155" s="38"/>
      <c r="R155" s="38"/>
      <c r="S155" s="38"/>
      <c r="Z155" s="18"/>
      <c r="AA155" s="18"/>
      <c r="AB155" s="18"/>
      <c r="AC155" s="18"/>
      <c r="AD155" s="18"/>
      <c r="AE155" s="18"/>
      <c r="AF155" s="18"/>
      <c r="AG155" s="18"/>
      <c r="AH155" s="18"/>
      <c r="AI155" s="18"/>
    </row>
    <row r="156" spans="1:35" s="15" customFormat="1" ht="12.75">
      <c r="A156" s="138">
        <v>7</v>
      </c>
      <c r="B156" s="138">
        <v>1</v>
      </c>
      <c r="C156" s="139">
        <v>4</v>
      </c>
      <c r="D156" s="128">
        <v>770024</v>
      </c>
      <c r="E156" s="56" t="s">
        <v>130</v>
      </c>
      <c r="F156" s="150">
        <v>63</v>
      </c>
      <c r="G156" s="150">
        <v>51</v>
      </c>
      <c r="H156" s="150">
        <v>12</v>
      </c>
      <c r="I156" s="151">
        <v>17</v>
      </c>
      <c r="J156" s="151">
        <v>46</v>
      </c>
      <c r="K156" s="154">
        <v>51.136363636363633</v>
      </c>
      <c r="L156" s="154">
        <v>78.437403875730539</v>
      </c>
      <c r="M156" s="154">
        <v>20.625644551392231</v>
      </c>
      <c r="N156" s="154">
        <v>54.856405292029685</v>
      </c>
      <c r="O156" s="154">
        <v>49.886129487040449</v>
      </c>
      <c r="P156" s="69"/>
      <c r="Q156" s="38"/>
      <c r="R156" s="38"/>
      <c r="S156" s="38"/>
      <c r="Z156" s="18"/>
      <c r="AA156" s="18"/>
      <c r="AB156" s="18"/>
      <c r="AC156" s="18"/>
      <c r="AD156" s="18"/>
      <c r="AE156" s="18"/>
      <c r="AF156" s="18"/>
      <c r="AG156" s="18"/>
      <c r="AH156" s="18"/>
      <c r="AI156" s="18"/>
    </row>
    <row r="157" spans="1:35" s="15" customFormat="1" ht="12.75">
      <c r="A157" s="138">
        <v>7</v>
      </c>
      <c r="B157" s="138">
        <v>1</v>
      </c>
      <c r="C157" s="139">
        <v>4</v>
      </c>
      <c r="D157" s="128">
        <v>562032</v>
      </c>
      <c r="E157" s="56" t="s">
        <v>112</v>
      </c>
      <c r="F157" s="150">
        <v>91</v>
      </c>
      <c r="G157" s="150">
        <v>67</v>
      </c>
      <c r="H157" s="150">
        <v>24</v>
      </c>
      <c r="I157" s="151">
        <v>46.999999999999993</v>
      </c>
      <c r="J157" s="151">
        <v>44.000000000000007</v>
      </c>
      <c r="K157" s="154">
        <v>59.071729957805907</v>
      </c>
      <c r="L157" s="154">
        <v>82.583507950203369</v>
      </c>
      <c r="M157" s="154">
        <v>32.912781130005484</v>
      </c>
      <c r="N157" s="154">
        <v>123.81454162276079</v>
      </c>
      <c r="O157" s="154">
        <v>37.90162804720476</v>
      </c>
      <c r="P157" s="69"/>
      <c r="Q157" s="38"/>
      <c r="R157" s="38"/>
      <c r="S157" s="38"/>
      <c r="Z157" s="18"/>
      <c r="AA157" s="18"/>
      <c r="AB157" s="18"/>
      <c r="AC157" s="18"/>
      <c r="AD157" s="18"/>
      <c r="AE157" s="18"/>
      <c r="AF157" s="18"/>
      <c r="AG157" s="18"/>
      <c r="AH157" s="18"/>
      <c r="AI157" s="18"/>
    </row>
    <row r="158" spans="1:35" s="15" customFormat="1" ht="12.75">
      <c r="A158" s="138">
        <v>7</v>
      </c>
      <c r="B158" s="138">
        <v>1</v>
      </c>
      <c r="C158" s="139">
        <v>4</v>
      </c>
      <c r="D158" s="128">
        <v>334032</v>
      </c>
      <c r="E158" s="56" t="s">
        <v>60</v>
      </c>
      <c r="F158" s="150">
        <v>129</v>
      </c>
      <c r="G158" s="150">
        <v>80</v>
      </c>
      <c r="H158" s="150">
        <v>49</v>
      </c>
      <c r="I158" s="151">
        <v>26.000000000000004</v>
      </c>
      <c r="J158" s="151">
        <v>103</v>
      </c>
      <c r="K158" s="154">
        <v>151.76470588235296</v>
      </c>
      <c r="L158" s="154">
        <v>179.13121361397222</v>
      </c>
      <c r="M158" s="154">
        <v>121.46752602875557</v>
      </c>
      <c r="N158" s="154">
        <v>129.74051896207587</v>
      </c>
      <c r="O158" s="154">
        <v>158.55911330049261</v>
      </c>
      <c r="P158" s="69"/>
      <c r="Q158" s="38"/>
      <c r="R158" s="38"/>
      <c r="S158" s="38"/>
      <c r="Z158" s="18"/>
      <c r="AA158" s="18"/>
      <c r="AB158" s="18"/>
      <c r="AC158" s="18"/>
      <c r="AD158" s="18"/>
      <c r="AE158" s="18"/>
      <c r="AF158" s="18"/>
      <c r="AG158" s="18"/>
      <c r="AH158" s="18"/>
      <c r="AI158" s="18"/>
    </row>
    <row r="159" spans="1:35" s="15" customFormat="1" ht="12.75">
      <c r="A159" s="141"/>
      <c r="B159" s="141"/>
      <c r="C159" s="141"/>
      <c r="D159" s="132"/>
      <c r="E159" s="135" t="s">
        <v>214</v>
      </c>
      <c r="F159" s="113">
        <v>1428</v>
      </c>
      <c r="G159" s="113">
        <v>1046</v>
      </c>
      <c r="H159" s="113">
        <v>382</v>
      </c>
      <c r="I159" s="113">
        <v>291</v>
      </c>
      <c r="J159" s="113">
        <v>1137</v>
      </c>
      <c r="K159" s="272">
        <v>117.86943566293303</v>
      </c>
      <c r="L159" s="272">
        <v>165.93692493178503</v>
      </c>
      <c r="M159" s="272">
        <v>65.731738793770973</v>
      </c>
      <c r="N159" s="272">
        <v>97.334180687025466</v>
      </c>
      <c r="O159" s="272">
        <v>124.59727792754289</v>
      </c>
      <c r="P159" s="290"/>
      <c r="Q159" s="38"/>
      <c r="R159" s="38"/>
      <c r="S159" s="38"/>
      <c r="Z159" s="18"/>
      <c r="AA159" s="18"/>
      <c r="AB159" s="18"/>
      <c r="AC159" s="18"/>
      <c r="AD159" s="18"/>
      <c r="AE159" s="18"/>
      <c r="AF159" s="18"/>
      <c r="AG159" s="18"/>
      <c r="AH159" s="18"/>
      <c r="AI159" s="18"/>
    </row>
    <row r="160" spans="1:35" s="15" customFormat="1" ht="12.75">
      <c r="A160" s="138">
        <v>8</v>
      </c>
      <c r="B160" s="138">
        <v>2</v>
      </c>
      <c r="C160" s="139">
        <v>4</v>
      </c>
      <c r="D160" s="128">
        <v>570004</v>
      </c>
      <c r="E160" s="56" t="s">
        <v>118</v>
      </c>
      <c r="F160" s="150">
        <v>61</v>
      </c>
      <c r="G160" s="150">
        <v>37</v>
      </c>
      <c r="H160" s="150">
        <v>24</v>
      </c>
      <c r="I160" s="151">
        <v>11</v>
      </c>
      <c r="J160" s="151">
        <v>50</v>
      </c>
      <c r="K160" s="154">
        <v>72.274881516587683</v>
      </c>
      <c r="L160" s="154">
        <v>85.174953959484355</v>
      </c>
      <c r="M160" s="154">
        <v>58.59375</v>
      </c>
      <c r="N160" s="154">
        <v>54.945054945054949</v>
      </c>
      <c r="O160" s="154">
        <v>77.66387076731904</v>
      </c>
      <c r="P160" s="69"/>
      <c r="Q160" s="38"/>
      <c r="R160" s="38"/>
      <c r="S160" s="38"/>
      <c r="Z160" s="18"/>
      <c r="AA160" s="18"/>
      <c r="AB160" s="18"/>
      <c r="AC160" s="18"/>
      <c r="AD160" s="18"/>
      <c r="AE160" s="18"/>
      <c r="AF160" s="18"/>
      <c r="AG160" s="18"/>
      <c r="AH160" s="18"/>
      <c r="AI160" s="18"/>
    </row>
    <row r="161" spans="1:35" s="15" customFormat="1" ht="12.75">
      <c r="A161" s="138">
        <v>8</v>
      </c>
      <c r="B161" s="138">
        <v>2</v>
      </c>
      <c r="C161" s="139">
        <v>4</v>
      </c>
      <c r="D161" s="128">
        <v>766008</v>
      </c>
      <c r="E161" s="56" t="s">
        <v>125</v>
      </c>
      <c r="F161" s="150">
        <v>54</v>
      </c>
      <c r="G161" s="150">
        <v>47</v>
      </c>
      <c r="H161" s="150">
        <v>7</v>
      </c>
      <c r="I161" s="151">
        <v>17</v>
      </c>
      <c r="J161" s="151">
        <v>37</v>
      </c>
      <c r="K161" s="154">
        <v>68.921506062539891</v>
      </c>
      <c r="L161" s="154">
        <v>116.39425458147598</v>
      </c>
      <c r="M161" s="154">
        <v>18.435607058203846</v>
      </c>
      <c r="N161" s="154">
        <v>86.690464048954624</v>
      </c>
      <c r="O161" s="154">
        <v>62.989445011916921</v>
      </c>
      <c r="P161" s="69"/>
      <c r="Q161" s="38"/>
      <c r="R161" s="38"/>
      <c r="S161" s="38"/>
      <c r="Z161" s="18"/>
      <c r="AA161" s="18"/>
      <c r="AB161" s="18"/>
      <c r="AC161" s="18"/>
      <c r="AD161" s="18"/>
      <c r="AE161" s="18"/>
      <c r="AF161" s="18"/>
      <c r="AG161" s="18"/>
      <c r="AH161" s="18"/>
      <c r="AI161" s="18"/>
    </row>
    <row r="162" spans="1:35" s="15" customFormat="1" ht="12.75">
      <c r="A162" s="138">
        <v>8</v>
      </c>
      <c r="B162" s="138">
        <v>2</v>
      </c>
      <c r="C162" s="139">
        <v>4</v>
      </c>
      <c r="D162" s="128">
        <v>766020</v>
      </c>
      <c r="E162" s="56" t="s">
        <v>126</v>
      </c>
      <c r="F162" s="150">
        <v>82</v>
      </c>
      <c r="G162" s="150">
        <v>55</v>
      </c>
      <c r="H162" s="150">
        <v>27</v>
      </c>
      <c r="I162" s="151">
        <v>9</v>
      </c>
      <c r="J162" s="151">
        <v>73</v>
      </c>
      <c r="K162" s="154">
        <v>70.489125762915833</v>
      </c>
      <c r="L162" s="154">
        <v>91.927126859435077</v>
      </c>
      <c r="M162" s="154">
        <v>47.787610619469028</v>
      </c>
      <c r="N162" s="154">
        <v>30.927835051546392</v>
      </c>
      <c r="O162" s="154">
        <v>83.686804998280422</v>
      </c>
      <c r="P162" s="69"/>
      <c r="Q162" s="38"/>
      <c r="R162" s="38"/>
      <c r="S162" s="38"/>
      <c r="Z162" s="18"/>
      <c r="AA162" s="18"/>
      <c r="AB162" s="18"/>
      <c r="AC162" s="18"/>
      <c r="AD162" s="18"/>
      <c r="AE162" s="18"/>
      <c r="AF162" s="18"/>
      <c r="AG162" s="18"/>
      <c r="AH162" s="18"/>
      <c r="AI162" s="18"/>
    </row>
    <row r="163" spans="1:35" s="15" customFormat="1" ht="12.75">
      <c r="A163" s="138">
        <v>8</v>
      </c>
      <c r="B163" s="138">
        <v>2</v>
      </c>
      <c r="C163" s="139">
        <v>4</v>
      </c>
      <c r="D163" s="128">
        <v>562012</v>
      </c>
      <c r="E163" s="56" t="s">
        <v>106</v>
      </c>
      <c r="F163" s="150">
        <v>177.00000000000003</v>
      </c>
      <c r="G163" s="150">
        <v>131</v>
      </c>
      <c r="H163" s="150">
        <v>46</v>
      </c>
      <c r="I163" s="151">
        <v>42.000000000000036</v>
      </c>
      <c r="J163" s="151">
        <v>135</v>
      </c>
      <c r="K163" s="154">
        <v>171.5116279069768</v>
      </c>
      <c r="L163" s="154">
        <v>246.61144578313255</v>
      </c>
      <c r="M163" s="154">
        <v>91.853035143769958</v>
      </c>
      <c r="N163" s="154">
        <v>168.60698514652765</v>
      </c>
      <c r="O163" s="154">
        <v>172.43581555754247</v>
      </c>
      <c r="P163" s="69"/>
      <c r="Q163" s="38"/>
      <c r="R163" s="38"/>
      <c r="S163" s="38"/>
      <c r="Z163" s="18"/>
      <c r="AA163" s="18"/>
      <c r="AB163" s="18"/>
      <c r="AC163" s="18"/>
      <c r="AD163" s="18"/>
      <c r="AE163" s="18"/>
      <c r="AF163" s="18"/>
      <c r="AG163" s="18"/>
      <c r="AH163" s="18"/>
      <c r="AI163" s="18"/>
    </row>
    <row r="164" spans="1:35" s="15" customFormat="1" ht="12.75">
      <c r="A164" s="138">
        <v>8</v>
      </c>
      <c r="B164" s="138">
        <v>2</v>
      </c>
      <c r="C164" s="139">
        <v>4</v>
      </c>
      <c r="D164" s="128">
        <v>758012</v>
      </c>
      <c r="E164" s="56" t="s">
        <v>123</v>
      </c>
      <c r="F164" s="150">
        <v>45</v>
      </c>
      <c r="G164" s="150">
        <v>36</v>
      </c>
      <c r="H164" s="150">
        <v>9</v>
      </c>
      <c r="I164" s="151">
        <v>7</v>
      </c>
      <c r="J164" s="151">
        <v>38</v>
      </c>
      <c r="K164" s="154">
        <v>44.838581108011162</v>
      </c>
      <c r="L164" s="154">
        <v>69.337442218798159</v>
      </c>
      <c r="M164" s="154">
        <v>18.579686209744011</v>
      </c>
      <c r="N164" s="154">
        <v>27.375831052014078</v>
      </c>
      <c r="O164" s="154">
        <v>50.80893167535767</v>
      </c>
      <c r="P164" s="69"/>
      <c r="Q164" s="38"/>
      <c r="R164" s="38"/>
      <c r="S164" s="38"/>
      <c r="Z164" s="18"/>
      <c r="AA164" s="18"/>
      <c r="AB164" s="18"/>
      <c r="AC164" s="18"/>
      <c r="AD164" s="18"/>
      <c r="AE164" s="18"/>
      <c r="AF164" s="18"/>
      <c r="AG164" s="18"/>
      <c r="AH164" s="18"/>
      <c r="AI164" s="18"/>
    </row>
    <row r="165" spans="1:35" s="15" customFormat="1" ht="12.75">
      <c r="A165" s="138">
        <v>8</v>
      </c>
      <c r="B165" s="138">
        <v>2</v>
      </c>
      <c r="C165" s="139">
        <v>4</v>
      </c>
      <c r="D165" s="128">
        <v>962024</v>
      </c>
      <c r="E165" s="56" t="s">
        <v>151</v>
      </c>
      <c r="F165" s="150">
        <v>76</v>
      </c>
      <c r="G165" s="150">
        <v>66</v>
      </c>
      <c r="H165" s="150">
        <v>10</v>
      </c>
      <c r="I165" s="151">
        <v>8.0000000000000018</v>
      </c>
      <c r="J165" s="151">
        <v>68</v>
      </c>
      <c r="K165" s="154">
        <v>56.91178673056762</v>
      </c>
      <c r="L165" s="154">
        <v>95.389507154213035</v>
      </c>
      <c r="M165" s="154">
        <v>15.54001554001554</v>
      </c>
      <c r="N165" s="154">
        <v>24.929884699283271</v>
      </c>
      <c r="O165" s="154">
        <v>67.028092656481022</v>
      </c>
      <c r="P165" s="69"/>
      <c r="Q165" s="38"/>
      <c r="R165" s="38"/>
      <c r="S165" s="38"/>
      <c r="Z165" s="18"/>
      <c r="AA165" s="18"/>
      <c r="AB165" s="18"/>
      <c r="AC165" s="18"/>
      <c r="AD165" s="18"/>
      <c r="AE165" s="18"/>
      <c r="AF165" s="18"/>
      <c r="AG165" s="18"/>
      <c r="AH165" s="18"/>
      <c r="AI165" s="18"/>
    </row>
    <row r="166" spans="1:35" s="15" customFormat="1" ht="12.75">
      <c r="A166" s="138">
        <v>8</v>
      </c>
      <c r="B166" s="138">
        <v>2</v>
      </c>
      <c r="C166" s="139">
        <v>4</v>
      </c>
      <c r="D166" s="128">
        <v>362032</v>
      </c>
      <c r="E166" s="56" t="s">
        <v>68</v>
      </c>
      <c r="F166" s="150">
        <v>99</v>
      </c>
      <c r="G166" s="150">
        <v>63</v>
      </c>
      <c r="H166" s="150">
        <v>36</v>
      </c>
      <c r="I166" s="151">
        <v>14.000000000000002</v>
      </c>
      <c r="J166" s="151">
        <v>85</v>
      </c>
      <c r="K166" s="154">
        <v>98.625224148236711</v>
      </c>
      <c r="L166" s="154">
        <v>121.29380053908356</v>
      </c>
      <c r="M166" s="154">
        <v>74.318744838976045</v>
      </c>
      <c r="N166" s="154">
        <v>55.710306406685248</v>
      </c>
      <c r="O166" s="154">
        <v>112.95681063122923</v>
      </c>
      <c r="P166" s="69"/>
      <c r="Q166" s="38"/>
      <c r="R166" s="38"/>
      <c r="S166" s="38"/>
      <c r="Z166" s="18"/>
      <c r="AA166" s="18"/>
      <c r="AB166" s="18"/>
      <c r="AC166" s="18"/>
      <c r="AD166" s="18"/>
      <c r="AE166" s="18"/>
      <c r="AF166" s="18"/>
      <c r="AG166" s="18"/>
      <c r="AH166" s="18"/>
      <c r="AI166" s="18"/>
    </row>
    <row r="167" spans="1:35" s="15" customFormat="1" ht="12.75">
      <c r="A167" s="138">
        <v>8</v>
      </c>
      <c r="B167" s="138">
        <v>2</v>
      </c>
      <c r="C167" s="139">
        <v>4</v>
      </c>
      <c r="D167" s="128">
        <v>962032</v>
      </c>
      <c r="E167" s="56" t="s">
        <v>152</v>
      </c>
      <c r="F167" s="150">
        <v>58</v>
      </c>
      <c r="G167" s="150">
        <v>49</v>
      </c>
      <c r="H167" s="150">
        <v>9</v>
      </c>
      <c r="I167" s="151">
        <v>12</v>
      </c>
      <c r="J167" s="151">
        <v>46</v>
      </c>
      <c r="K167" s="154">
        <v>56.475170399221035</v>
      </c>
      <c r="L167" s="154">
        <v>92.750331251183042</v>
      </c>
      <c r="M167" s="154">
        <v>18.046921997192701</v>
      </c>
      <c r="N167" s="154">
        <v>47.021943573667713</v>
      </c>
      <c r="O167" s="154">
        <v>59.600932884166888</v>
      </c>
      <c r="P167" s="69"/>
      <c r="Q167" s="38"/>
      <c r="R167" s="38"/>
      <c r="S167" s="38"/>
      <c r="Z167" s="18"/>
      <c r="AA167" s="18"/>
      <c r="AB167" s="18"/>
      <c r="AC167" s="18"/>
      <c r="AD167" s="18"/>
      <c r="AE167" s="18"/>
      <c r="AF167" s="18"/>
      <c r="AG167" s="18"/>
      <c r="AH167" s="18"/>
      <c r="AI167" s="18"/>
    </row>
    <row r="168" spans="1:35" s="15" customFormat="1" ht="12.75">
      <c r="A168" s="138">
        <v>8</v>
      </c>
      <c r="B168" s="138">
        <v>2</v>
      </c>
      <c r="C168" s="139">
        <v>4</v>
      </c>
      <c r="D168" s="128">
        <v>170024</v>
      </c>
      <c r="E168" s="56" t="s">
        <v>50</v>
      </c>
      <c r="F168" s="150">
        <v>178</v>
      </c>
      <c r="G168" s="150">
        <v>135</v>
      </c>
      <c r="H168" s="150">
        <v>43</v>
      </c>
      <c r="I168" s="151">
        <v>34</v>
      </c>
      <c r="J168" s="151">
        <v>144</v>
      </c>
      <c r="K168" s="154">
        <v>129.04161229520082</v>
      </c>
      <c r="L168" s="154">
        <v>187.18801996672212</v>
      </c>
      <c r="M168" s="154">
        <v>65.329687025220295</v>
      </c>
      <c r="N168" s="154">
        <v>97.309673726388084</v>
      </c>
      <c r="O168" s="154">
        <v>139.80582524271844</v>
      </c>
      <c r="P168" s="69"/>
      <c r="Q168" s="38"/>
      <c r="R168" s="38"/>
      <c r="S168" s="38"/>
      <c r="Z168" s="18"/>
      <c r="AA168" s="18"/>
      <c r="AB168" s="18"/>
      <c r="AC168" s="18"/>
      <c r="AD168" s="18"/>
      <c r="AE168" s="18"/>
      <c r="AF168" s="18"/>
      <c r="AG168" s="18"/>
      <c r="AH168" s="18"/>
      <c r="AI168" s="18"/>
    </row>
    <row r="169" spans="1:35" s="15" customFormat="1" ht="12.75">
      <c r="A169" s="138">
        <v>8</v>
      </c>
      <c r="B169" s="138">
        <v>2</v>
      </c>
      <c r="C169" s="139">
        <v>4</v>
      </c>
      <c r="D169" s="128">
        <v>162024</v>
      </c>
      <c r="E169" s="56" t="s">
        <v>44</v>
      </c>
      <c r="F169" s="150">
        <v>219</v>
      </c>
      <c r="G169" s="150">
        <v>156</v>
      </c>
      <c r="H169" s="150">
        <v>63</v>
      </c>
      <c r="I169" s="151">
        <v>35</v>
      </c>
      <c r="J169" s="151">
        <v>184</v>
      </c>
      <c r="K169" s="154">
        <v>94.674044613522398</v>
      </c>
      <c r="L169" s="154">
        <v>130.32581453634086</v>
      </c>
      <c r="M169" s="154">
        <v>56.441497939437376</v>
      </c>
      <c r="N169" s="154">
        <v>58.972198820556024</v>
      </c>
      <c r="O169" s="154">
        <v>106.99540617549573</v>
      </c>
      <c r="P169" s="69"/>
      <c r="Q169" s="38"/>
      <c r="R169" s="38"/>
      <c r="S169" s="38"/>
      <c r="Z169" s="18"/>
      <c r="AA169" s="18"/>
      <c r="AB169" s="18"/>
      <c r="AC169" s="18"/>
      <c r="AD169" s="18"/>
      <c r="AE169" s="18"/>
      <c r="AF169" s="18"/>
      <c r="AG169" s="18"/>
      <c r="AH169" s="18"/>
      <c r="AI169" s="18"/>
    </row>
    <row r="170" spans="1:35" s="15" customFormat="1" ht="12.75">
      <c r="A170" s="138">
        <v>8</v>
      </c>
      <c r="B170" s="138">
        <v>2</v>
      </c>
      <c r="C170" s="139">
        <v>4</v>
      </c>
      <c r="D170" s="128">
        <v>774032</v>
      </c>
      <c r="E170" s="56" t="s">
        <v>132</v>
      </c>
      <c r="F170" s="150">
        <v>296.99999999999994</v>
      </c>
      <c r="G170" s="150">
        <v>228</v>
      </c>
      <c r="H170" s="150">
        <v>69</v>
      </c>
      <c r="I170" s="151">
        <v>60.999999999999972</v>
      </c>
      <c r="J170" s="151">
        <v>236</v>
      </c>
      <c r="K170" s="154">
        <v>134.65113116017588</v>
      </c>
      <c r="L170" s="154">
        <v>200.77492074674183</v>
      </c>
      <c r="M170" s="154">
        <v>64.479955144379019</v>
      </c>
      <c r="N170" s="154">
        <v>113.97608370702537</v>
      </c>
      <c r="O170" s="154">
        <v>141.27506734510627</v>
      </c>
      <c r="P170" s="69"/>
      <c r="Q170" s="38"/>
      <c r="R170" s="38"/>
      <c r="S170" s="38"/>
      <c r="Z170" s="18"/>
      <c r="AA170" s="18"/>
      <c r="AB170" s="18"/>
      <c r="AC170" s="18"/>
      <c r="AD170" s="18"/>
      <c r="AE170" s="18"/>
      <c r="AF170" s="18"/>
      <c r="AG170" s="18"/>
      <c r="AH170" s="18"/>
      <c r="AI170" s="18"/>
    </row>
    <row r="171" spans="1:35" s="15" customFormat="1" ht="12.75">
      <c r="A171" s="138">
        <v>8</v>
      </c>
      <c r="B171" s="138">
        <v>2</v>
      </c>
      <c r="C171" s="139">
        <v>4</v>
      </c>
      <c r="D171" s="128">
        <v>970040</v>
      </c>
      <c r="E171" s="56" t="s">
        <v>156</v>
      </c>
      <c r="F171" s="150">
        <v>174</v>
      </c>
      <c r="G171" s="150">
        <v>120</v>
      </c>
      <c r="H171" s="150">
        <v>54</v>
      </c>
      <c r="I171" s="151">
        <v>47.999999999999993</v>
      </c>
      <c r="J171" s="151">
        <v>126</v>
      </c>
      <c r="K171" s="154">
        <v>122.88135593220339</v>
      </c>
      <c r="L171" s="154">
        <v>167.62117614191928</v>
      </c>
      <c r="M171" s="154">
        <v>77.131838308813016</v>
      </c>
      <c r="N171" s="154">
        <v>139.49433304272011</v>
      </c>
      <c r="O171" s="154">
        <v>117.54827875734676</v>
      </c>
      <c r="P171" s="69"/>
      <c r="Q171" s="38"/>
      <c r="R171" s="38"/>
      <c r="S171" s="38"/>
      <c r="Z171" s="18"/>
      <c r="AA171" s="18"/>
      <c r="AB171" s="18"/>
      <c r="AC171" s="18"/>
      <c r="AD171" s="18"/>
      <c r="AE171" s="18"/>
      <c r="AF171" s="18"/>
      <c r="AG171" s="18"/>
      <c r="AH171" s="18"/>
      <c r="AI171" s="18"/>
    </row>
    <row r="172" spans="1:35" s="15" customFormat="1" ht="12.75">
      <c r="A172" s="138">
        <v>8</v>
      </c>
      <c r="B172" s="138">
        <v>2</v>
      </c>
      <c r="C172" s="139">
        <v>4</v>
      </c>
      <c r="D172" s="128">
        <v>382068</v>
      </c>
      <c r="E172" s="56" t="s">
        <v>94</v>
      </c>
      <c r="F172" s="150">
        <v>127</v>
      </c>
      <c r="G172" s="150">
        <v>106</v>
      </c>
      <c r="H172" s="150">
        <v>21</v>
      </c>
      <c r="I172" s="151">
        <v>21.999999999999993</v>
      </c>
      <c r="J172" s="151">
        <v>105</v>
      </c>
      <c r="K172" s="154">
        <v>113.45363587636234</v>
      </c>
      <c r="L172" s="154">
        <v>183.20082958866229</v>
      </c>
      <c r="M172" s="154">
        <v>38.831360946745562</v>
      </c>
      <c r="N172" s="154">
        <v>73.382254836557692</v>
      </c>
      <c r="O172" s="154">
        <v>128.1112737920937</v>
      </c>
      <c r="P172" s="69"/>
      <c r="Q172" s="38"/>
      <c r="R172" s="38"/>
      <c r="S172" s="38"/>
      <c r="Z172" s="18"/>
      <c r="AA172" s="18"/>
      <c r="AB172" s="18"/>
      <c r="AC172" s="18"/>
      <c r="AD172" s="18"/>
      <c r="AE172" s="18"/>
      <c r="AF172" s="18"/>
      <c r="AG172" s="18"/>
      <c r="AH172" s="18"/>
      <c r="AI172" s="18"/>
    </row>
    <row r="173" spans="1:35" s="15" customFormat="1" ht="12.75">
      <c r="A173" s="138">
        <v>8</v>
      </c>
      <c r="B173" s="138">
        <v>2</v>
      </c>
      <c r="C173" s="139">
        <v>4</v>
      </c>
      <c r="D173" s="128">
        <v>978036</v>
      </c>
      <c r="E173" s="56" t="s">
        <v>165</v>
      </c>
      <c r="F173" s="150">
        <v>139</v>
      </c>
      <c r="G173" s="150">
        <v>111</v>
      </c>
      <c r="H173" s="150">
        <v>28</v>
      </c>
      <c r="I173" s="151">
        <v>27.000000000000004</v>
      </c>
      <c r="J173" s="151">
        <v>112</v>
      </c>
      <c r="K173" s="154">
        <v>174.77681378096315</v>
      </c>
      <c r="L173" s="154">
        <v>270.73170731707319</v>
      </c>
      <c r="M173" s="154">
        <v>72.670646249675585</v>
      </c>
      <c r="N173" s="154">
        <v>138.39056893900565</v>
      </c>
      <c r="O173" s="154">
        <v>186.6044651782739</v>
      </c>
      <c r="P173" s="69"/>
      <c r="Q173" s="38"/>
      <c r="R173" s="38"/>
      <c r="S173" s="38"/>
      <c r="Z173" s="18"/>
      <c r="AA173" s="18"/>
      <c r="AB173" s="18"/>
      <c r="AC173" s="18"/>
      <c r="AD173" s="18"/>
      <c r="AE173" s="18"/>
      <c r="AF173" s="18"/>
      <c r="AG173" s="18"/>
      <c r="AH173" s="18"/>
      <c r="AI173" s="18"/>
    </row>
    <row r="174" spans="1:35" s="15" customFormat="1" ht="12.75">
      <c r="A174" s="138">
        <v>8</v>
      </c>
      <c r="B174" s="138">
        <v>2</v>
      </c>
      <c r="C174" s="139">
        <v>4</v>
      </c>
      <c r="D174" s="128">
        <v>166032</v>
      </c>
      <c r="E174" s="56" t="s">
        <v>46</v>
      </c>
      <c r="F174" s="150">
        <v>100</v>
      </c>
      <c r="G174" s="150">
        <v>83</v>
      </c>
      <c r="H174" s="150">
        <v>17</v>
      </c>
      <c r="I174" s="151">
        <v>12</v>
      </c>
      <c r="J174" s="151">
        <v>88</v>
      </c>
      <c r="K174" s="154">
        <v>91.390970572107477</v>
      </c>
      <c r="L174" s="154">
        <v>150.19905899384727</v>
      </c>
      <c r="M174" s="154">
        <v>31.388478581979321</v>
      </c>
      <c r="N174" s="154">
        <v>43.972150971051668</v>
      </c>
      <c r="O174" s="154">
        <v>107.14720564957994</v>
      </c>
      <c r="P174" s="69"/>
      <c r="Q174" s="38"/>
      <c r="R174" s="38"/>
      <c r="S174" s="38"/>
      <c r="Z174" s="18"/>
      <c r="AA174" s="18"/>
      <c r="AB174" s="18"/>
      <c r="AC174" s="18"/>
      <c r="AD174" s="18"/>
      <c r="AE174" s="18"/>
      <c r="AF174" s="18"/>
      <c r="AG174" s="18"/>
      <c r="AH174" s="18"/>
      <c r="AI174" s="18"/>
    </row>
    <row r="175" spans="1:35" s="15" customFormat="1" ht="12.75">
      <c r="A175" s="138">
        <v>8</v>
      </c>
      <c r="B175" s="138">
        <v>2</v>
      </c>
      <c r="C175" s="139">
        <v>4</v>
      </c>
      <c r="D175" s="128">
        <v>170048</v>
      </c>
      <c r="E175" s="56" t="s">
        <v>53</v>
      </c>
      <c r="F175" s="150">
        <v>173</v>
      </c>
      <c r="G175" s="150">
        <v>131</v>
      </c>
      <c r="H175" s="150">
        <v>42</v>
      </c>
      <c r="I175" s="151">
        <v>48</v>
      </c>
      <c r="J175" s="151">
        <v>125</v>
      </c>
      <c r="K175" s="154">
        <v>201.49079897507573</v>
      </c>
      <c r="L175" s="154">
        <v>294.38202247191009</v>
      </c>
      <c r="M175" s="154">
        <v>101.54738878143132</v>
      </c>
      <c r="N175" s="154">
        <v>221.70900692840647</v>
      </c>
      <c r="O175" s="154">
        <v>194.67372683382649</v>
      </c>
      <c r="P175" s="69"/>
      <c r="Q175" s="38"/>
      <c r="R175" s="38"/>
      <c r="S175" s="38"/>
      <c r="Z175" s="18"/>
      <c r="AA175" s="18"/>
      <c r="AB175" s="18"/>
      <c r="AC175" s="18"/>
      <c r="AD175" s="18"/>
      <c r="AE175" s="18"/>
      <c r="AF175" s="18"/>
      <c r="AG175" s="18"/>
      <c r="AH175" s="18"/>
      <c r="AI175" s="18"/>
    </row>
    <row r="176" spans="1:35" s="15" customFormat="1" ht="12.75">
      <c r="A176" s="138">
        <v>8</v>
      </c>
      <c r="B176" s="138">
        <v>2</v>
      </c>
      <c r="C176" s="139">
        <v>4</v>
      </c>
      <c r="D176" s="128">
        <v>954036</v>
      </c>
      <c r="E176" s="56" t="s">
        <v>145</v>
      </c>
      <c r="F176" s="150">
        <v>212</v>
      </c>
      <c r="G176" s="150">
        <v>145</v>
      </c>
      <c r="H176" s="150">
        <v>67</v>
      </c>
      <c r="I176" s="151">
        <v>53.000000000000007</v>
      </c>
      <c r="J176" s="151">
        <v>159</v>
      </c>
      <c r="K176" s="154">
        <v>168.14720812182739</v>
      </c>
      <c r="L176" s="154">
        <v>224.98060512024824</v>
      </c>
      <c r="M176" s="154">
        <v>108.71328898263833</v>
      </c>
      <c r="N176" s="154">
        <v>168.84358075820327</v>
      </c>
      <c r="O176" s="154">
        <v>167.9163586439962</v>
      </c>
      <c r="P176" s="69"/>
      <c r="Q176" s="38"/>
      <c r="R176" s="38"/>
      <c r="S176" s="38"/>
      <c r="Z176" s="18"/>
      <c r="AA176" s="18"/>
      <c r="AB176" s="18"/>
      <c r="AC176" s="18"/>
      <c r="AD176" s="18"/>
      <c r="AE176" s="18"/>
      <c r="AF176" s="18"/>
      <c r="AG176" s="18"/>
      <c r="AH176" s="18"/>
      <c r="AI176" s="18"/>
    </row>
    <row r="177" spans="1:35" s="15" customFormat="1" ht="12.75">
      <c r="A177" s="141"/>
      <c r="B177" s="141"/>
      <c r="C177" s="141"/>
      <c r="D177" s="132"/>
      <c r="E177" s="135" t="s">
        <v>215</v>
      </c>
      <c r="F177" s="113">
        <v>2271</v>
      </c>
      <c r="G177" s="113">
        <v>1699</v>
      </c>
      <c r="H177" s="113">
        <v>572</v>
      </c>
      <c r="I177" s="113">
        <v>460</v>
      </c>
      <c r="J177" s="113">
        <v>1811</v>
      </c>
      <c r="K177" s="272">
        <v>110.05466387531985</v>
      </c>
      <c r="L177" s="272">
        <v>159.87729253121793</v>
      </c>
      <c r="M177" s="272">
        <v>57.152563372400913</v>
      </c>
      <c r="N177" s="272">
        <v>89.495904589583461</v>
      </c>
      <c r="O177" s="272">
        <v>116.87414893548366</v>
      </c>
      <c r="P177" s="290"/>
      <c r="Q177" s="45"/>
      <c r="R177" s="38"/>
      <c r="S177" s="38"/>
      <c r="T177" s="291"/>
      <c r="Z177" s="18"/>
      <c r="AA177" s="18"/>
      <c r="AB177" s="18"/>
      <c r="AC177" s="18"/>
      <c r="AD177" s="18"/>
      <c r="AE177" s="18"/>
      <c r="AF177" s="18"/>
      <c r="AG177" s="18"/>
      <c r="AH177" s="18"/>
      <c r="AI177" s="18"/>
    </row>
    <row r="178" spans="1:35" s="15" customFormat="1" ht="12.75">
      <c r="A178" s="138">
        <v>9</v>
      </c>
      <c r="B178" s="138">
        <v>3</v>
      </c>
      <c r="C178" s="139">
        <v>4</v>
      </c>
      <c r="D178" s="128">
        <v>958004</v>
      </c>
      <c r="E178" s="56" t="s">
        <v>146</v>
      </c>
      <c r="F178" s="150">
        <v>64</v>
      </c>
      <c r="G178" s="150">
        <v>49</v>
      </c>
      <c r="H178" s="150">
        <v>15</v>
      </c>
      <c r="I178" s="151">
        <v>13.999999999999998</v>
      </c>
      <c r="J178" s="151">
        <v>50</v>
      </c>
      <c r="K178" s="154">
        <v>61.086188794502242</v>
      </c>
      <c r="L178" s="154">
        <v>90.841675936225442</v>
      </c>
      <c r="M178" s="154">
        <v>29.510131811922093</v>
      </c>
      <c r="N178" s="154">
        <v>54.730258014073485</v>
      </c>
      <c r="O178" s="154">
        <v>63.139285263290816</v>
      </c>
      <c r="P178" s="69"/>
      <c r="Q178" s="38"/>
      <c r="R178" s="38"/>
      <c r="S178" s="38"/>
      <c r="Z178" s="18"/>
      <c r="AA178" s="18"/>
      <c r="AB178" s="18"/>
      <c r="AC178" s="18"/>
      <c r="AD178" s="18"/>
      <c r="AE178" s="18"/>
      <c r="AF178" s="18"/>
      <c r="AG178" s="18"/>
      <c r="AH178" s="18"/>
      <c r="AI178" s="18"/>
    </row>
    <row r="179" spans="1:35" s="15" customFormat="1" ht="12.75">
      <c r="A179" s="138">
        <v>9</v>
      </c>
      <c r="B179" s="138">
        <v>3</v>
      </c>
      <c r="C179" s="139">
        <v>4</v>
      </c>
      <c r="D179" s="128">
        <v>378004</v>
      </c>
      <c r="E179" s="56" t="s">
        <v>79</v>
      </c>
      <c r="F179" s="150">
        <v>159</v>
      </c>
      <c r="G179" s="150">
        <v>125</v>
      </c>
      <c r="H179" s="150">
        <v>34</v>
      </c>
      <c r="I179" s="151">
        <v>58.000000000000007</v>
      </c>
      <c r="J179" s="151">
        <v>101</v>
      </c>
      <c r="K179" s="154">
        <v>98.763898378781292</v>
      </c>
      <c r="L179" s="154">
        <v>148.19205690574984</v>
      </c>
      <c r="M179" s="154">
        <v>44.363256784968684</v>
      </c>
      <c r="N179" s="154">
        <v>144.78282576135797</v>
      </c>
      <c r="O179" s="154">
        <v>83.519391383444969</v>
      </c>
      <c r="P179" s="69"/>
      <c r="Q179" s="38"/>
      <c r="R179" s="38"/>
      <c r="S179" s="38"/>
      <c r="Z179" s="18"/>
      <c r="AA179" s="18"/>
      <c r="AB179" s="18"/>
      <c r="AC179" s="18"/>
      <c r="AD179" s="18"/>
      <c r="AE179" s="18"/>
      <c r="AF179" s="18"/>
      <c r="AG179" s="18"/>
      <c r="AH179" s="18"/>
      <c r="AI179" s="18"/>
    </row>
    <row r="180" spans="1:35" s="15" customFormat="1" ht="12.75">
      <c r="A180" s="138">
        <v>9</v>
      </c>
      <c r="B180" s="138">
        <v>3</v>
      </c>
      <c r="C180" s="139">
        <v>4</v>
      </c>
      <c r="D180" s="128">
        <v>554008</v>
      </c>
      <c r="E180" s="56" t="s">
        <v>99</v>
      </c>
      <c r="F180" s="150">
        <v>90</v>
      </c>
      <c r="G180" s="150">
        <v>69</v>
      </c>
      <c r="H180" s="150">
        <v>21</v>
      </c>
      <c r="I180" s="151">
        <v>21.000000000000004</v>
      </c>
      <c r="J180" s="151">
        <v>69</v>
      </c>
      <c r="K180" s="154">
        <v>85.308056872037909</v>
      </c>
      <c r="L180" s="154">
        <v>126.67523407380209</v>
      </c>
      <c r="M180" s="154">
        <v>41.152263374485599</v>
      </c>
      <c r="N180" s="154">
        <v>79.878280715100814</v>
      </c>
      <c r="O180" s="154">
        <v>87.110213356899393</v>
      </c>
      <c r="P180" s="69"/>
      <c r="Q180" s="38"/>
      <c r="R180" s="38"/>
      <c r="S180" s="38"/>
      <c r="Z180" s="18"/>
      <c r="AA180" s="18"/>
      <c r="AB180" s="18"/>
      <c r="AC180" s="18"/>
      <c r="AD180" s="18"/>
      <c r="AE180" s="18"/>
      <c r="AF180" s="18"/>
      <c r="AG180" s="18"/>
      <c r="AH180" s="18"/>
      <c r="AI180" s="18"/>
    </row>
    <row r="181" spans="1:35" s="15" customFormat="1" ht="12.75">
      <c r="A181" s="138">
        <v>9</v>
      </c>
      <c r="B181" s="138">
        <v>3</v>
      </c>
      <c r="C181" s="139">
        <v>4</v>
      </c>
      <c r="D181" s="128">
        <v>170008</v>
      </c>
      <c r="E181" s="56" t="s">
        <v>48</v>
      </c>
      <c r="F181" s="150">
        <v>105</v>
      </c>
      <c r="G181" s="150">
        <v>82</v>
      </c>
      <c r="H181" s="150">
        <v>23</v>
      </c>
      <c r="I181" s="151">
        <v>20</v>
      </c>
      <c r="J181" s="151">
        <v>85</v>
      </c>
      <c r="K181" s="154">
        <v>122.64922322158627</v>
      </c>
      <c r="L181" s="154">
        <v>185.68840579710144</v>
      </c>
      <c r="M181" s="154">
        <v>55.488540410132693</v>
      </c>
      <c r="N181" s="154">
        <v>93.940817285110384</v>
      </c>
      <c r="O181" s="154">
        <v>132.15174129353235</v>
      </c>
      <c r="P181" s="69"/>
      <c r="Q181" s="38"/>
      <c r="R181" s="38"/>
      <c r="S181" s="38"/>
      <c r="Z181" s="18"/>
      <c r="AA181" s="18"/>
      <c r="AB181" s="18"/>
      <c r="AC181" s="18"/>
      <c r="AD181" s="18"/>
      <c r="AE181" s="18"/>
      <c r="AF181" s="18"/>
      <c r="AG181" s="18"/>
      <c r="AH181" s="18"/>
      <c r="AI181" s="18"/>
    </row>
    <row r="182" spans="1:35" s="15" customFormat="1" ht="12.75">
      <c r="A182" s="138">
        <v>9</v>
      </c>
      <c r="B182" s="138">
        <v>3</v>
      </c>
      <c r="C182" s="139">
        <v>4</v>
      </c>
      <c r="D182" s="128">
        <v>162004</v>
      </c>
      <c r="E182" s="56" t="s">
        <v>40</v>
      </c>
      <c r="F182" s="150">
        <v>59.999999999999993</v>
      </c>
      <c r="G182" s="150">
        <v>44</v>
      </c>
      <c r="H182" s="150">
        <v>16</v>
      </c>
      <c r="I182" s="151">
        <v>8.0000000000000018</v>
      </c>
      <c r="J182" s="151">
        <v>51.999999999999993</v>
      </c>
      <c r="K182" s="154">
        <v>66.70372429127292</v>
      </c>
      <c r="L182" s="154">
        <v>94.137783483097991</v>
      </c>
      <c r="M182" s="154">
        <v>37.028465632955339</v>
      </c>
      <c r="N182" s="154">
        <v>35.906642728904856</v>
      </c>
      <c r="O182" s="154">
        <v>76.843505246046988</v>
      </c>
      <c r="P182" s="69"/>
      <c r="Q182" s="38"/>
      <c r="R182" s="38"/>
      <c r="S182" s="38"/>
      <c r="Z182" s="18"/>
      <c r="AA182" s="18"/>
      <c r="AB182" s="18"/>
      <c r="AC182" s="18"/>
      <c r="AD182" s="18"/>
      <c r="AE182" s="18"/>
      <c r="AF182" s="18"/>
      <c r="AG182" s="18"/>
      <c r="AH182" s="18"/>
      <c r="AI182" s="18"/>
    </row>
    <row r="183" spans="1:35" s="15" customFormat="1" ht="12.75">
      <c r="A183" s="138">
        <v>9</v>
      </c>
      <c r="B183" s="138">
        <v>3</v>
      </c>
      <c r="C183" s="139">
        <v>4</v>
      </c>
      <c r="D183" s="128">
        <v>362024</v>
      </c>
      <c r="E183" s="56" t="s">
        <v>66</v>
      </c>
      <c r="F183" s="150">
        <v>49</v>
      </c>
      <c r="G183" s="150">
        <v>28</v>
      </c>
      <c r="H183" s="150">
        <v>21</v>
      </c>
      <c r="I183" s="151">
        <v>8.9999999999999982</v>
      </c>
      <c r="J183" s="151">
        <v>40</v>
      </c>
      <c r="K183" s="154">
        <v>67.595530417988684</v>
      </c>
      <c r="L183" s="154">
        <v>74.507716870675893</v>
      </c>
      <c r="M183" s="154">
        <v>60.154683471784594</v>
      </c>
      <c r="N183" s="154">
        <v>47.669491525423723</v>
      </c>
      <c r="O183" s="154">
        <v>74.61294534601754</v>
      </c>
      <c r="P183" s="69"/>
      <c r="Q183" s="38"/>
      <c r="R183" s="38"/>
      <c r="S183" s="38"/>
      <c r="Z183" s="18"/>
      <c r="AA183" s="18"/>
      <c r="AB183" s="18"/>
      <c r="AC183" s="18"/>
      <c r="AD183" s="18"/>
      <c r="AE183" s="18"/>
      <c r="AF183" s="18"/>
      <c r="AG183" s="18"/>
      <c r="AH183" s="18"/>
      <c r="AI183" s="18"/>
    </row>
    <row r="184" spans="1:35" s="15" customFormat="1" ht="12.75">
      <c r="A184" s="138">
        <v>9</v>
      </c>
      <c r="B184" s="138">
        <v>3</v>
      </c>
      <c r="C184" s="139">
        <v>4</v>
      </c>
      <c r="D184" s="128">
        <v>162008</v>
      </c>
      <c r="E184" s="56" t="s">
        <v>41</v>
      </c>
      <c r="F184" s="150">
        <v>98.999999999999986</v>
      </c>
      <c r="G184" s="150">
        <v>80</v>
      </c>
      <c r="H184" s="150">
        <v>19</v>
      </c>
      <c r="I184" s="151">
        <v>13.999999999999995</v>
      </c>
      <c r="J184" s="151">
        <v>85</v>
      </c>
      <c r="K184" s="154">
        <v>106.50887573964495</v>
      </c>
      <c r="L184" s="154">
        <v>164.13623307345097</v>
      </c>
      <c r="M184" s="154">
        <v>42.976702103596473</v>
      </c>
      <c r="N184" s="154">
        <v>59.574468085106361</v>
      </c>
      <c r="O184" s="154">
        <v>122.39020878329734</v>
      </c>
      <c r="P184" s="69"/>
      <c r="Q184" s="38"/>
      <c r="R184" s="38"/>
      <c r="S184" s="38"/>
      <c r="Z184" s="18"/>
      <c r="AA184" s="18"/>
      <c r="AB184" s="18"/>
      <c r="AC184" s="18"/>
      <c r="AD184" s="18"/>
      <c r="AE184" s="18"/>
      <c r="AF184" s="18"/>
      <c r="AG184" s="18"/>
      <c r="AH184" s="18"/>
      <c r="AI184" s="18"/>
    </row>
    <row r="185" spans="1:35" s="15" customFormat="1" ht="12.75">
      <c r="A185" s="138">
        <v>9</v>
      </c>
      <c r="B185" s="138">
        <v>3</v>
      </c>
      <c r="C185" s="139">
        <v>4</v>
      </c>
      <c r="D185" s="128">
        <v>754008</v>
      </c>
      <c r="E185" s="56" t="s">
        <v>121</v>
      </c>
      <c r="F185" s="150">
        <v>94</v>
      </c>
      <c r="G185" s="150">
        <v>73</v>
      </c>
      <c r="H185" s="150">
        <v>21</v>
      </c>
      <c r="I185" s="151">
        <v>26.000000000000007</v>
      </c>
      <c r="J185" s="151">
        <v>68</v>
      </c>
      <c r="K185" s="154">
        <v>63.142338953449318</v>
      </c>
      <c r="L185" s="154">
        <v>94.571835730016829</v>
      </c>
      <c r="M185" s="154">
        <v>29.296875</v>
      </c>
      <c r="N185" s="154">
        <v>69.185737094199069</v>
      </c>
      <c r="O185" s="154">
        <v>61.101626381525747</v>
      </c>
      <c r="P185" s="69"/>
      <c r="Q185" s="38"/>
      <c r="R185" s="38"/>
      <c r="S185" s="38"/>
      <c r="Z185" s="18"/>
      <c r="AA185" s="18"/>
      <c r="AB185" s="18"/>
      <c r="AC185" s="18"/>
      <c r="AD185" s="18"/>
      <c r="AE185" s="18"/>
      <c r="AF185" s="18"/>
      <c r="AG185" s="18"/>
      <c r="AH185" s="18"/>
      <c r="AI185" s="18"/>
    </row>
    <row r="186" spans="1:35" s="15" customFormat="1" ht="12.75">
      <c r="A186" s="138">
        <v>9</v>
      </c>
      <c r="B186" s="138">
        <v>3</v>
      </c>
      <c r="C186" s="139">
        <v>4</v>
      </c>
      <c r="D186" s="128">
        <v>954016</v>
      </c>
      <c r="E186" s="56" t="s">
        <v>140</v>
      </c>
      <c r="F186" s="150">
        <v>172</v>
      </c>
      <c r="G186" s="150">
        <v>125</v>
      </c>
      <c r="H186" s="150">
        <v>47</v>
      </c>
      <c r="I186" s="151">
        <v>59.999999999999986</v>
      </c>
      <c r="J186" s="151">
        <v>112</v>
      </c>
      <c r="K186" s="154">
        <v>252.3104004694147</v>
      </c>
      <c r="L186" s="154">
        <v>352.70880361173818</v>
      </c>
      <c r="M186" s="154">
        <v>143.59914451573479</v>
      </c>
      <c r="N186" s="154">
        <v>346.02076124567463</v>
      </c>
      <c r="O186" s="154">
        <v>220.34231752901829</v>
      </c>
      <c r="P186" s="69"/>
      <c r="Q186" s="38"/>
      <c r="R186" s="38"/>
      <c r="S186" s="38"/>
      <c r="Z186" s="18"/>
      <c r="AA186" s="18"/>
      <c r="AB186" s="18"/>
      <c r="AC186" s="18"/>
      <c r="AD186" s="18"/>
      <c r="AE186" s="18"/>
      <c r="AF186" s="18"/>
      <c r="AG186" s="18"/>
      <c r="AH186" s="18"/>
      <c r="AI186" s="18"/>
    </row>
    <row r="187" spans="1:35" s="15" customFormat="1" ht="12.75">
      <c r="A187" s="138">
        <v>9</v>
      </c>
      <c r="B187" s="138">
        <v>3</v>
      </c>
      <c r="C187" s="139">
        <v>4</v>
      </c>
      <c r="D187" s="128">
        <v>158016</v>
      </c>
      <c r="E187" s="56" t="s">
        <v>33</v>
      </c>
      <c r="F187" s="150">
        <v>43.999999999999993</v>
      </c>
      <c r="G187" s="150">
        <v>34</v>
      </c>
      <c r="H187" s="150">
        <v>10</v>
      </c>
      <c r="I187" s="151">
        <v>10.000000000000002</v>
      </c>
      <c r="J187" s="151">
        <v>33.999999999999993</v>
      </c>
      <c r="K187" s="154">
        <v>63.019192208536225</v>
      </c>
      <c r="L187" s="154">
        <v>91.397849462365599</v>
      </c>
      <c r="M187" s="154">
        <v>30.656039239730227</v>
      </c>
      <c r="N187" s="154">
        <v>54.614964500273082</v>
      </c>
      <c r="O187" s="154">
        <v>66.006600660065985</v>
      </c>
      <c r="P187" s="69"/>
      <c r="Q187" s="38"/>
      <c r="R187" s="38"/>
      <c r="S187" s="38"/>
      <c r="Z187" s="18"/>
      <c r="AA187" s="18"/>
      <c r="AB187" s="18"/>
      <c r="AC187" s="18"/>
      <c r="AD187" s="18"/>
      <c r="AE187" s="18"/>
      <c r="AF187" s="18"/>
      <c r="AG187" s="18"/>
      <c r="AH187" s="18"/>
      <c r="AI187" s="18"/>
    </row>
    <row r="188" spans="1:35" s="15" customFormat="1" ht="12.75">
      <c r="A188" s="138">
        <v>9</v>
      </c>
      <c r="B188" s="138">
        <v>3</v>
      </c>
      <c r="C188" s="139">
        <v>4</v>
      </c>
      <c r="D188" s="128">
        <v>362028</v>
      </c>
      <c r="E188" s="56" t="s">
        <v>67</v>
      </c>
      <c r="F188" s="150">
        <v>84.000000000000014</v>
      </c>
      <c r="G188" s="150">
        <v>53</v>
      </c>
      <c r="H188" s="150">
        <v>31</v>
      </c>
      <c r="I188" s="151">
        <v>17.000000000000004</v>
      </c>
      <c r="J188" s="151">
        <v>67</v>
      </c>
      <c r="K188" s="154">
        <v>98.998232174425468</v>
      </c>
      <c r="L188" s="154">
        <v>121.5317587709241</v>
      </c>
      <c r="M188" s="154">
        <v>75.169738118331722</v>
      </c>
      <c r="N188" s="154">
        <v>74.889867841409711</v>
      </c>
      <c r="O188" s="154">
        <v>107.80370072405472</v>
      </c>
      <c r="P188" s="69"/>
      <c r="Q188" s="38"/>
      <c r="R188" s="38"/>
      <c r="S188" s="38"/>
      <c r="Z188" s="18"/>
      <c r="AA188" s="18"/>
      <c r="AB188" s="18"/>
      <c r="AC188" s="18"/>
      <c r="AD188" s="18"/>
      <c r="AE188" s="18"/>
      <c r="AF188" s="18"/>
      <c r="AG188" s="18"/>
      <c r="AH188" s="18"/>
      <c r="AI188" s="18"/>
    </row>
    <row r="189" spans="1:35" s="15" customFormat="1" ht="12.75">
      <c r="A189" s="138">
        <v>9</v>
      </c>
      <c r="B189" s="138">
        <v>3</v>
      </c>
      <c r="C189" s="139">
        <v>4</v>
      </c>
      <c r="D189" s="128">
        <v>974028</v>
      </c>
      <c r="E189" s="56" t="s">
        <v>157</v>
      </c>
      <c r="F189" s="150">
        <v>91</v>
      </c>
      <c r="G189" s="150">
        <v>72</v>
      </c>
      <c r="H189" s="150">
        <v>19</v>
      </c>
      <c r="I189" s="151">
        <v>21</v>
      </c>
      <c r="J189" s="151">
        <v>70</v>
      </c>
      <c r="K189" s="154">
        <v>92.800326330817867</v>
      </c>
      <c r="L189" s="154">
        <v>136.44115974985786</v>
      </c>
      <c r="M189" s="154">
        <v>41.951865754029591</v>
      </c>
      <c r="N189" s="154">
        <v>87.281795511221944</v>
      </c>
      <c r="O189" s="154">
        <v>94.594594594594597</v>
      </c>
      <c r="P189" s="69"/>
      <c r="Q189" s="38"/>
      <c r="R189" s="38"/>
      <c r="S189" s="38"/>
      <c r="Z189" s="18"/>
      <c r="AA189" s="18"/>
      <c r="AB189" s="18"/>
      <c r="AC189" s="18"/>
      <c r="AD189" s="18"/>
      <c r="AE189" s="18"/>
      <c r="AF189" s="18"/>
      <c r="AG189" s="18"/>
      <c r="AH189" s="18"/>
      <c r="AI189" s="18"/>
    </row>
    <row r="190" spans="1:35" s="15" customFormat="1" ht="12.75">
      <c r="A190" s="138">
        <v>9</v>
      </c>
      <c r="B190" s="138">
        <v>3</v>
      </c>
      <c r="C190" s="139">
        <v>4</v>
      </c>
      <c r="D190" s="128">
        <v>962040</v>
      </c>
      <c r="E190" s="56" t="s">
        <v>153</v>
      </c>
      <c r="F190" s="150">
        <v>53</v>
      </c>
      <c r="G190" s="150">
        <v>40</v>
      </c>
      <c r="H190" s="150">
        <v>13</v>
      </c>
      <c r="I190" s="151">
        <v>14</v>
      </c>
      <c r="J190" s="151">
        <v>39</v>
      </c>
      <c r="K190" s="154">
        <v>71.036054148237497</v>
      </c>
      <c r="L190" s="154">
        <v>104.38413361169103</v>
      </c>
      <c r="M190" s="154">
        <v>35.822540644805734</v>
      </c>
      <c r="N190" s="154">
        <v>80.04574042309892</v>
      </c>
      <c r="O190" s="154">
        <v>68.277310924369743</v>
      </c>
      <c r="P190" s="69"/>
      <c r="Q190" s="38"/>
      <c r="R190" s="38"/>
      <c r="S190" s="38"/>
      <c r="Z190" s="18"/>
      <c r="AA190" s="18"/>
      <c r="AB190" s="18"/>
      <c r="AC190" s="18"/>
      <c r="AD190" s="18"/>
      <c r="AE190" s="18"/>
      <c r="AF190" s="18"/>
      <c r="AG190" s="18"/>
      <c r="AH190" s="18"/>
      <c r="AI190" s="18"/>
    </row>
    <row r="191" spans="1:35" s="15" customFormat="1" ht="12.75">
      <c r="A191" s="138">
        <v>9</v>
      </c>
      <c r="B191" s="138">
        <v>3</v>
      </c>
      <c r="C191" s="139">
        <v>4</v>
      </c>
      <c r="D191" s="128">
        <v>158028</v>
      </c>
      <c r="E191" s="56" t="s">
        <v>37</v>
      </c>
      <c r="F191" s="150">
        <v>159</v>
      </c>
      <c r="G191" s="150">
        <v>117</v>
      </c>
      <c r="H191" s="150">
        <v>42</v>
      </c>
      <c r="I191" s="151">
        <v>21.999999999999996</v>
      </c>
      <c r="J191" s="151">
        <v>137</v>
      </c>
      <c r="K191" s="154">
        <v>131.40495867768595</v>
      </c>
      <c r="L191" s="154">
        <v>190.30579050097592</v>
      </c>
      <c r="M191" s="154">
        <v>70.564516129032256</v>
      </c>
      <c r="N191" s="154">
        <v>72.72727272727272</v>
      </c>
      <c r="O191" s="154">
        <v>150.96418732782371</v>
      </c>
      <c r="P191" s="69"/>
      <c r="Q191" s="38"/>
      <c r="R191" s="38"/>
      <c r="S191" s="38"/>
      <c r="Z191" s="18"/>
      <c r="AA191" s="18"/>
      <c r="AB191" s="18"/>
      <c r="AC191" s="18"/>
      <c r="AD191" s="18"/>
      <c r="AE191" s="18"/>
      <c r="AF191" s="18"/>
      <c r="AG191" s="18"/>
      <c r="AH191" s="18"/>
      <c r="AI191" s="18"/>
    </row>
    <row r="192" spans="1:35" s="15" customFormat="1" ht="12.75">
      <c r="A192" s="138">
        <v>9</v>
      </c>
      <c r="B192" s="138">
        <v>3</v>
      </c>
      <c r="C192" s="139">
        <v>4</v>
      </c>
      <c r="D192" s="128">
        <v>566076</v>
      </c>
      <c r="E192" s="56" t="s">
        <v>117</v>
      </c>
      <c r="F192" s="150">
        <v>78</v>
      </c>
      <c r="G192" s="150">
        <v>57</v>
      </c>
      <c r="H192" s="150">
        <v>21</v>
      </c>
      <c r="I192" s="151">
        <v>21</v>
      </c>
      <c r="J192" s="151">
        <v>56.999999999999993</v>
      </c>
      <c r="K192" s="154">
        <v>68.235499956259304</v>
      </c>
      <c r="L192" s="154">
        <v>95.878889823380987</v>
      </c>
      <c r="M192" s="154">
        <v>38.279256288734963</v>
      </c>
      <c r="N192" s="154">
        <v>73.247296825950471</v>
      </c>
      <c r="O192" s="154">
        <v>66.557683325548794</v>
      </c>
      <c r="P192" s="69"/>
      <c r="Q192" s="38"/>
      <c r="R192" s="38"/>
      <c r="S192" s="38"/>
      <c r="Z192" s="18"/>
      <c r="AA192" s="18"/>
      <c r="AB192" s="18"/>
      <c r="AC192" s="18"/>
      <c r="AD192" s="18"/>
      <c r="AE192" s="18"/>
      <c r="AF192" s="18"/>
      <c r="AG192" s="18"/>
      <c r="AH192" s="18"/>
      <c r="AI192" s="18"/>
    </row>
    <row r="193" spans="1:35" s="15" customFormat="1" ht="12.75">
      <c r="A193" s="138">
        <v>9</v>
      </c>
      <c r="B193" s="138">
        <v>3</v>
      </c>
      <c r="C193" s="139">
        <v>4</v>
      </c>
      <c r="D193" s="128">
        <v>382056</v>
      </c>
      <c r="E193" s="56" t="s">
        <v>92</v>
      </c>
      <c r="F193" s="150">
        <v>50</v>
      </c>
      <c r="G193" s="150">
        <v>29</v>
      </c>
      <c r="H193" s="150">
        <v>21</v>
      </c>
      <c r="I193" s="151">
        <v>8.0000000000000036</v>
      </c>
      <c r="J193" s="151">
        <v>42</v>
      </c>
      <c r="K193" s="154">
        <v>60.606060606060609</v>
      </c>
      <c r="L193" s="154">
        <v>66.46802658721063</v>
      </c>
      <c r="M193" s="154">
        <v>54.026241317211216</v>
      </c>
      <c r="N193" s="154">
        <v>38.461538461538474</v>
      </c>
      <c r="O193" s="154">
        <v>68.071312803889782</v>
      </c>
      <c r="P193" s="69"/>
      <c r="Q193" s="38"/>
      <c r="R193" s="38"/>
      <c r="S193" s="38"/>
      <c r="Z193" s="18"/>
      <c r="AA193" s="18"/>
      <c r="AB193" s="18"/>
      <c r="AC193" s="18"/>
      <c r="AD193" s="18"/>
      <c r="AE193" s="18"/>
      <c r="AF193" s="18"/>
      <c r="AG193" s="18"/>
      <c r="AH193" s="18"/>
      <c r="AI193" s="18"/>
    </row>
    <row r="194" spans="1:35" s="15" customFormat="1" ht="12.75">
      <c r="A194" s="138">
        <v>9</v>
      </c>
      <c r="B194" s="138">
        <v>3</v>
      </c>
      <c r="C194" s="139">
        <v>4</v>
      </c>
      <c r="D194" s="128">
        <v>158032</v>
      </c>
      <c r="E194" s="56" t="s">
        <v>38</v>
      </c>
      <c r="F194" s="150">
        <v>150</v>
      </c>
      <c r="G194" s="150">
        <v>116</v>
      </c>
      <c r="H194" s="150">
        <v>34</v>
      </c>
      <c r="I194" s="151">
        <v>58</v>
      </c>
      <c r="J194" s="151">
        <v>92</v>
      </c>
      <c r="K194" s="154">
        <v>123.90550140426235</v>
      </c>
      <c r="L194" s="154">
        <v>181.87519598620256</v>
      </c>
      <c r="M194" s="154">
        <v>59.357541899441337</v>
      </c>
      <c r="N194" s="154">
        <v>193.85026737967917</v>
      </c>
      <c r="O194" s="154">
        <v>100.94360324775072</v>
      </c>
      <c r="P194" s="69"/>
      <c r="Q194" s="38"/>
      <c r="R194" s="38"/>
      <c r="S194" s="38"/>
      <c r="Z194" s="18"/>
      <c r="AA194" s="18"/>
      <c r="AB194" s="18"/>
      <c r="AC194" s="18"/>
      <c r="AD194" s="18"/>
      <c r="AE194" s="18"/>
      <c r="AF194" s="18"/>
      <c r="AG194" s="18"/>
      <c r="AH194" s="18"/>
      <c r="AI194" s="18"/>
    </row>
    <row r="195" spans="1:35" s="15" customFormat="1" ht="12.75">
      <c r="A195" s="141"/>
      <c r="B195" s="141"/>
      <c r="C195" s="141"/>
      <c r="D195" s="132"/>
      <c r="E195" s="135" t="s">
        <v>218</v>
      </c>
      <c r="F195" s="113">
        <v>1601</v>
      </c>
      <c r="G195" s="113">
        <v>1193</v>
      </c>
      <c r="H195" s="113">
        <v>408</v>
      </c>
      <c r="I195" s="113">
        <v>401</v>
      </c>
      <c r="J195" s="113">
        <v>1200</v>
      </c>
      <c r="K195" s="272">
        <v>94.42586596363337</v>
      </c>
      <c r="L195" s="272">
        <v>135.13054312737157</v>
      </c>
      <c r="M195" s="272">
        <v>50.205497994241135</v>
      </c>
      <c r="N195" s="272">
        <v>94.352941176470594</v>
      </c>
      <c r="O195" s="272">
        <v>94.450260131758114</v>
      </c>
      <c r="P195" s="290"/>
      <c r="Q195" s="45"/>
      <c r="R195" s="38"/>
      <c r="S195" s="38"/>
      <c r="T195" s="291"/>
      <c r="Z195" s="18"/>
      <c r="AA195" s="18"/>
      <c r="AB195" s="18"/>
      <c r="AC195" s="18"/>
      <c r="AD195" s="18"/>
      <c r="AE195" s="18"/>
      <c r="AF195" s="18"/>
      <c r="AG195" s="18"/>
      <c r="AH195" s="18"/>
      <c r="AI195" s="18"/>
    </row>
    <row r="196" spans="1:35" s="15" customFormat="1" ht="12.75">
      <c r="A196" s="138">
        <v>10</v>
      </c>
      <c r="B196" s="138">
        <v>4</v>
      </c>
      <c r="C196" s="139">
        <v>4</v>
      </c>
      <c r="D196" s="128">
        <v>566028</v>
      </c>
      <c r="E196" s="56" t="s">
        <v>116</v>
      </c>
      <c r="F196" s="150">
        <v>63</v>
      </c>
      <c r="G196" s="150">
        <v>44</v>
      </c>
      <c r="H196" s="150">
        <v>19</v>
      </c>
      <c r="I196" s="151">
        <v>11</v>
      </c>
      <c r="J196" s="151">
        <v>52</v>
      </c>
      <c r="K196" s="154">
        <v>76.382153249272562</v>
      </c>
      <c r="L196" s="154">
        <v>102.39702117756575</v>
      </c>
      <c r="M196" s="154">
        <v>48.089091369273604</v>
      </c>
      <c r="N196" s="154">
        <v>55.724417426545081</v>
      </c>
      <c r="O196" s="154">
        <v>82.881734140898956</v>
      </c>
      <c r="P196" s="69"/>
      <c r="Q196" s="38"/>
      <c r="R196" s="38"/>
      <c r="S196" s="38"/>
      <c r="Z196" s="18"/>
      <c r="AA196" s="18"/>
      <c r="AB196" s="18"/>
      <c r="AC196" s="18"/>
      <c r="AD196" s="18"/>
      <c r="AE196" s="18"/>
      <c r="AF196" s="18"/>
      <c r="AG196" s="18"/>
      <c r="AH196" s="18"/>
      <c r="AI196" s="18"/>
    </row>
    <row r="197" spans="1:35" s="15" customFormat="1" ht="12.75">
      <c r="A197" s="138">
        <v>10</v>
      </c>
      <c r="B197" s="138">
        <v>4</v>
      </c>
      <c r="C197" s="139">
        <v>4</v>
      </c>
      <c r="D197" s="128">
        <v>158020</v>
      </c>
      <c r="E197" s="56" t="s">
        <v>34</v>
      </c>
      <c r="F197" s="150">
        <v>150.00000000000003</v>
      </c>
      <c r="G197" s="150">
        <v>100</v>
      </c>
      <c r="H197" s="150">
        <v>50</v>
      </c>
      <c r="I197" s="151">
        <v>30.000000000000021</v>
      </c>
      <c r="J197" s="151">
        <v>120</v>
      </c>
      <c r="K197" s="154">
        <v>185.85057613678606</v>
      </c>
      <c r="L197" s="154">
        <v>243.36821611097591</v>
      </c>
      <c r="M197" s="154">
        <v>126.19888944977285</v>
      </c>
      <c r="N197" s="154">
        <v>144.23076923076931</v>
      </c>
      <c r="O197" s="154">
        <v>200.30045067601404</v>
      </c>
      <c r="P197" s="69"/>
      <c r="Q197" s="38"/>
      <c r="R197" s="38"/>
      <c r="S197" s="38"/>
      <c r="Z197" s="18"/>
      <c r="AA197" s="18"/>
      <c r="AB197" s="18"/>
      <c r="AC197" s="18"/>
      <c r="AD197" s="18"/>
      <c r="AE197" s="18"/>
      <c r="AF197" s="18"/>
      <c r="AG197" s="18"/>
      <c r="AH197" s="18"/>
      <c r="AI197" s="18"/>
    </row>
    <row r="198" spans="1:35" s="15" customFormat="1" ht="12.75">
      <c r="A198" s="138">
        <v>10</v>
      </c>
      <c r="B198" s="138">
        <v>4</v>
      </c>
      <c r="C198" s="139">
        <v>4</v>
      </c>
      <c r="D198" s="128">
        <v>162022</v>
      </c>
      <c r="E198" s="56" t="s">
        <v>43</v>
      </c>
      <c r="F198" s="150">
        <v>80</v>
      </c>
      <c r="G198" s="150">
        <v>62</v>
      </c>
      <c r="H198" s="150">
        <v>18</v>
      </c>
      <c r="I198" s="151">
        <v>22</v>
      </c>
      <c r="J198" s="151">
        <v>58</v>
      </c>
      <c r="K198" s="154">
        <v>100.26319087604963</v>
      </c>
      <c r="L198" s="154">
        <v>153.69360436291521</v>
      </c>
      <c r="M198" s="154">
        <v>45.627376425855516</v>
      </c>
      <c r="N198" s="154">
        <v>102.46856078248719</v>
      </c>
      <c r="O198" s="154">
        <v>99.451303155006869</v>
      </c>
      <c r="P198" s="69"/>
      <c r="Q198" s="38"/>
      <c r="R198" s="38"/>
      <c r="S198" s="38"/>
      <c r="Z198" s="18"/>
      <c r="AA198" s="18"/>
      <c r="AB198" s="18"/>
      <c r="AC198" s="18"/>
      <c r="AD198" s="18"/>
      <c r="AE198" s="18"/>
      <c r="AF198" s="18"/>
      <c r="AG198" s="18"/>
      <c r="AH198" s="18"/>
      <c r="AI198" s="18"/>
    </row>
    <row r="199" spans="1:35" s="15" customFormat="1" ht="12.75">
      <c r="A199" s="138">
        <v>10</v>
      </c>
      <c r="B199" s="138">
        <v>4</v>
      </c>
      <c r="C199" s="139">
        <v>4</v>
      </c>
      <c r="D199" s="128">
        <v>362036</v>
      </c>
      <c r="E199" s="56" t="s">
        <v>69</v>
      </c>
      <c r="F199" s="150">
        <v>105</v>
      </c>
      <c r="G199" s="150">
        <v>76</v>
      </c>
      <c r="H199" s="150">
        <v>29</v>
      </c>
      <c r="I199" s="151">
        <v>16.000000000000004</v>
      </c>
      <c r="J199" s="151">
        <v>89</v>
      </c>
      <c r="K199" s="154">
        <v>134.11674543364416</v>
      </c>
      <c r="L199" s="154">
        <v>187.46916625555005</v>
      </c>
      <c r="M199" s="154">
        <v>76.821192052980138</v>
      </c>
      <c r="N199" s="154">
        <v>79.562406762804585</v>
      </c>
      <c r="O199" s="154">
        <v>152.97353042282572</v>
      </c>
      <c r="P199" s="69"/>
      <c r="Z199" s="18"/>
      <c r="AA199" s="18"/>
      <c r="AB199" s="18"/>
      <c r="AC199" s="18"/>
      <c r="AD199" s="18"/>
      <c r="AE199" s="18"/>
      <c r="AF199" s="18"/>
      <c r="AG199" s="18"/>
      <c r="AH199" s="18"/>
      <c r="AI199" s="18"/>
    </row>
    <row r="200" spans="1:35" s="15" customFormat="1" ht="12.75">
      <c r="A200" s="138">
        <v>10</v>
      </c>
      <c r="B200" s="138">
        <v>4</v>
      </c>
      <c r="C200" s="139">
        <v>4</v>
      </c>
      <c r="D200" s="128">
        <v>166036</v>
      </c>
      <c r="E200" s="56" t="s">
        <v>47</v>
      </c>
      <c r="F200" s="150">
        <v>116</v>
      </c>
      <c r="G200" s="150">
        <v>90</v>
      </c>
      <c r="H200" s="150">
        <v>26</v>
      </c>
      <c r="I200" s="151">
        <v>16</v>
      </c>
      <c r="J200" s="151">
        <v>100.00000000000001</v>
      </c>
      <c r="K200" s="154">
        <v>159.60374243258119</v>
      </c>
      <c r="L200" s="154">
        <v>247.3886750962067</v>
      </c>
      <c r="M200" s="154">
        <v>71.625344352617077</v>
      </c>
      <c r="N200" s="154">
        <v>91.324200913242009</v>
      </c>
      <c r="O200" s="154">
        <v>181.2907904278463</v>
      </c>
      <c r="P200" s="69"/>
      <c r="Z200" s="18"/>
      <c r="AA200" s="18"/>
      <c r="AB200" s="18"/>
      <c r="AC200" s="18"/>
      <c r="AD200" s="18"/>
      <c r="AE200" s="18"/>
      <c r="AF200" s="18"/>
      <c r="AG200" s="18"/>
      <c r="AH200" s="18"/>
      <c r="AI200" s="18"/>
    </row>
    <row r="201" spans="1:35" s="15" customFormat="1" ht="12.75">
      <c r="A201" s="141"/>
      <c r="B201" s="141"/>
      <c r="C201" s="141"/>
      <c r="D201" s="132"/>
      <c r="E201" s="135" t="s">
        <v>288</v>
      </c>
      <c r="F201" s="113">
        <v>514</v>
      </c>
      <c r="G201" s="113">
        <v>372</v>
      </c>
      <c r="H201" s="113">
        <v>142</v>
      </c>
      <c r="I201" s="113">
        <v>95.000000000000028</v>
      </c>
      <c r="J201" s="113">
        <v>419</v>
      </c>
      <c r="K201" s="272">
        <v>130.47341033126031</v>
      </c>
      <c r="L201" s="272">
        <v>184.78044903636001</v>
      </c>
      <c r="M201" s="272">
        <v>73.716451227742311</v>
      </c>
      <c r="N201" s="272">
        <v>95.34323564833403</v>
      </c>
      <c r="O201" s="272">
        <v>142.36689205259762</v>
      </c>
      <c r="Z201" s="18"/>
      <c r="AA201" s="18"/>
      <c r="AB201" s="18"/>
      <c r="AC201" s="18"/>
      <c r="AD201" s="18"/>
      <c r="AE201" s="18"/>
      <c r="AF201" s="18"/>
      <c r="AG201" s="18"/>
      <c r="AH201" s="18"/>
      <c r="AI201" s="18"/>
    </row>
    <row r="202" spans="1:35" s="36" customFormat="1" ht="12.75">
      <c r="D202" s="42"/>
      <c r="E202" s="74" t="s">
        <v>179</v>
      </c>
      <c r="F202" s="74">
        <v>27849</v>
      </c>
      <c r="G202" s="74">
        <v>20208</v>
      </c>
      <c r="H202" s="74">
        <v>7641</v>
      </c>
      <c r="I202" s="74">
        <v>5879.0000000000009</v>
      </c>
      <c r="J202" s="74">
        <v>21970</v>
      </c>
      <c r="K202" s="277">
        <v>108.6011705949725</v>
      </c>
      <c r="L202" s="277">
        <v>152.27829672565491</v>
      </c>
      <c r="M202" s="278">
        <v>61.755784603970113</v>
      </c>
      <c r="N202" s="279">
        <v>92.601343262893948</v>
      </c>
      <c r="O202" s="277">
        <v>113.86576071605342</v>
      </c>
    </row>
    <row r="203" spans="1:35" s="36" customFormat="1" ht="12.75">
      <c r="D203" s="42"/>
      <c r="E203" s="74" t="s">
        <v>200</v>
      </c>
      <c r="F203" s="74">
        <v>15817</v>
      </c>
      <c r="G203" s="74">
        <v>11388</v>
      </c>
      <c r="H203" s="74">
        <v>4429</v>
      </c>
      <c r="I203" s="74">
        <v>3002.9999999999995</v>
      </c>
      <c r="J203" s="74">
        <v>12814</v>
      </c>
      <c r="K203" s="277">
        <v>116.35502812323908</v>
      </c>
      <c r="L203" s="277">
        <v>161.98455257954853</v>
      </c>
      <c r="M203" s="280">
        <v>67.479858123179312</v>
      </c>
      <c r="N203" s="279">
        <v>87.645565186936324</v>
      </c>
      <c r="O203" s="277">
        <v>126.0297577364607</v>
      </c>
    </row>
    <row r="204" spans="1:35" s="36" customFormat="1" ht="12.75">
      <c r="D204" s="42"/>
      <c r="E204" s="74" t="s">
        <v>201</v>
      </c>
      <c r="F204" s="74">
        <v>12032</v>
      </c>
      <c r="G204" s="74">
        <v>8820</v>
      </c>
      <c r="H204" s="74">
        <v>3212</v>
      </c>
      <c r="I204" s="74">
        <v>2876.0000000000009</v>
      </c>
      <c r="J204" s="74">
        <v>9156</v>
      </c>
      <c r="K204" s="277">
        <v>99.85368845350439</v>
      </c>
      <c r="L204" s="277">
        <v>141.34298268949095</v>
      </c>
      <c r="M204" s="280">
        <v>55.288846353122217</v>
      </c>
      <c r="N204" s="279">
        <v>98.411590394262319</v>
      </c>
      <c r="O204" s="277">
        <v>100.31543045465153</v>
      </c>
    </row>
    <row r="205" spans="1:35" s="36" customFormat="1" ht="12.75">
      <c r="A205" s="72" t="s">
        <v>379</v>
      </c>
      <c r="B205" s="72"/>
      <c r="D205" s="42"/>
      <c r="E205" s="12"/>
      <c r="F205" s="224"/>
      <c r="G205" s="224"/>
      <c r="H205" s="224"/>
      <c r="I205" s="224"/>
      <c r="J205" s="74"/>
      <c r="K205" s="77"/>
      <c r="L205" s="77"/>
      <c r="M205" s="77"/>
      <c r="N205" s="77"/>
      <c r="O205" s="170"/>
    </row>
    <row r="206" spans="1:35" s="36" customFormat="1" ht="12.75">
      <c r="A206" s="72">
        <v>1</v>
      </c>
      <c r="B206" s="72" t="s">
        <v>373</v>
      </c>
      <c r="D206" s="42"/>
      <c r="E206" s="12"/>
      <c r="F206" s="224"/>
      <c r="G206" s="224"/>
      <c r="H206" s="224"/>
      <c r="I206" s="224"/>
      <c r="J206" s="74"/>
      <c r="K206" s="77"/>
      <c r="L206" s="77"/>
      <c r="M206" s="77"/>
      <c r="N206" s="77"/>
      <c r="O206" s="170"/>
    </row>
    <row r="207" spans="1:35" ht="12">
      <c r="A207" s="60" t="s">
        <v>366</v>
      </c>
    </row>
    <row r="208" spans="1:35">
      <c r="F208" s="7"/>
      <c r="G208" s="7"/>
      <c r="H208" s="7"/>
      <c r="I208" s="7"/>
      <c r="J208" s="7"/>
    </row>
    <row r="211" spans="7:12">
      <c r="G211" s="7"/>
      <c r="H211" s="7"/>
    </row>
    <row r="212" spans="7:12">
      <c r="L212" s="7"/>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209"/>
  <sheetViews>
    <sheetView zoomScale="80" zoomScaleNormal="80" workbookViewId="0">
      <pane ySplit="6" topLeftCell="A7" activePane="bottomLeft" state="frozen"/>
      <selection pane="bottomLeft"/>
    </sheetView>
  </sheetViews>
  <sheetFormatPr baseColWidth="10" defaultColWidth="11.42578125" defaultRowHeight="12.75"/>
  <cols>
    <col min="1" max="3" width="11.42578125" style="1"/>
    <col min="4" max="4" width="9.5703125" style="3" customWidth="1"/>
    <col min="5" max="5" width="40.7109375" style="36" customWidth="1"/>
    <col min="6" max="6" width="19.28515625" style="10" customWidth="1"/>
    <col min="7" max="7" width="14.42578125" style="10" customWidth="1"/>
    <col min="8" max="8" width="14.140625" style="10" customWidth="1"/>
    <col min="9" max="9" width="14.7109375" style="10" customWidth="1"/>
    <col min="10" max="10" width="15.42578125" style="10" customWidth="1"/>
    <col min="11" max="16384" width="11.42578125" style="10"/>
  </cols>
  <sheetData>
    <row r="1" spans="1:24" ht="18.75">
      <c r="A1" s="50" t="s">
        <v>390</v>
      </c>
      <c r="D1" s="5"/>
    </row>
    <row r="2" spans="1:24" ht="15.75" customHeight="1">
      <c r="A2" s="5"/>
      <c r="D2" s="5"/>
      <c r="G2" s="223"/>
    </row>
    <row r="3" spans="1:24" ht="12.75" customHeight="1">
      <c r="A3" s="369" t="s">
        <v>290</v>
      </c>
      <c r="B3" s="369" t="s">
        <v>302</v>
      </c>
      <c r="C3" s="369" t="s">
        <v>287</v>
      </c>
      <c r="D3" s="422" t="s">
        <v>246</v>
      </c>
      <c r="E3" s="425" t="s">
        <v>0</v>
      </c>
      <c r="F3" s="428" t="s">
        <v>189</v>
      </c>
      <c r="G3" s="429"/>
      <c r="H3" s="429"/>
      <c r="I3" s="429"/>
      <c r="J3" s="429"/>
    </row>
    <row r="4" spans="1:24" ht="12.75" customHeight="1">
      <c r="A4" s="420"/>
      <c r="B4" s="420"/>
      <c r="C4" s="420"/>
      <c r="D4" s="423"/>
      <c r="E4" s="426"/>
      <c r="F4" s="369" t="s">
        <v>251</v>
      </c>
      <c r="G4" s="430" t="s">
        <v>188</v>
      </c>
      <c r="H4" s="431"/>
      <c r="I4" s="431"/>
      <c r="J4" s="432"/>
    </row>
    <row r="5" spans="1:24" ht="39" customHeight="1">
      <c r="A5" s="420"/>
      <c r="B5" s="420"/>
      <c r="C5" s="420"/>
      <c r="D5" s="423"/>
      <c r="E5" s="426"/>
      <c r="F5" s="426"/>
      <c r="G5" s="370" t="s">
        <v>241</v>
      </c>
      <c r="H5" s="418" t="s">
        <v>184</v>
      </c>
      <c r="I5" s="419"/>
      <c r="J5" s="418" t="s">
        <v>187</v>
      </c>
    </row>
    <row r="6" spans="1:24" ht="69.75" customHeight="1">
      <c r="A6" s="421"/>
      <c r="B6" s="421"/>
      <c r="C6" s="421"/>
      <c r="D6" s="424"/>
      <c r="E6" s="427"/>
      <c r="F6" s="426"/>
      <c r="G6" s="426"/>
      <c r="H6" s="286" t="s">
        <v>185</v>
      </c>
      <c r="I6" s="343" t="s">
        <v>186</v>
      </c>
      <c r="J6" s="419"/>
    </row>
    <row r="7" spans="1:24" s="35" customFormat="1">
      <c r="A7" s="138">
        <v>1</v>
      </c>
      <c r="B7" s="138">
        <v>1</v>
      </c>
      <c r="C7" s="139">
        <v>1</v>
      </c>
      <c r="D7" s="128">
        <v>911000</v>
      </c>
      <c r="E7" s="56" t="s">
        <v>133</v>
      </c>
      <c r="F7" s="155">
        <v>796</v>
      </c>
      <c r="G7" s="229">
        <v>52.889447236180906</v>
      </c>
      <c r="H7" s="230">
        <v>36.809045226130657</v>
      </c>
      <c r="I7" s="327">
        <v>21.356783919597991</v>
      </c>
      <c r="J7" s="230">
        <v>65.075376884422113</v>
      </c>
      <c r="U7" s="22"/>
      <c r="V7" s="22"/>
      <c r="W7" s="22"/>
      <c r="X7" s="22"/>
    </row>
    <row r="8" spans="1:24" s="35" customFormat="1">
      <c r="A8" s="138">
        <v>1</v>
      </c>
      <c r="B8" s="138">
        <v>1</v>
      </c>
      <c r="C8" s="139">
        <v>1</v>
      </c>
      <c r="D8" s="128">
        <v>913000</v>
      </c>
      <c r="E8" s="56" t="s">
        <v>134</v>
      </c>
      <c r="F8" s="155">
        <v>2247</v>
      </c>
      <c r="G8" s="229">
        <v>40.097908322207388</v>
      </c>
      <c r="H8" s="230">
        <v>52.425456163773923</v>
      </c>
      <c r="I8" s="327">
        <v>36.404094348019584</v>
      </c>
      <c r="J8" s="230">
        <v>59.946595460614148</v>
      </c>
      <c r="L8" s="22"/>
      <c r="N8" s="22"/>
      <c r="O8" s="22"/>
      <c r="P8" s="22"/>
      <c r="U8" s="22"/>
      <c r="V8" s="22"/>
      <c r="W8" s="22"/>
      <c r="X8" s="22"/>
    </row>
    <row r="9" spans="1:24" s="35" customFormat="1">
      <c r="A9" s="138">
        <v>1</v>
      </c>
      <c r="B9" s="138">
        <v>1</v>
      </c>
      <c r="C9" s="139">
        <v>1</v>
      </c>
      <c r="D9" s="128">
        <v>112000</v>
      </c>
      <c r="E9" s="56" t="s">
        <v>16</v>
      </c>
      <c r="F9" s="155">
        <v>2797</v>
      </c>
      <c r="G9" s="229">
        <v>44.65498748659278</v>
      </c>
      <c r="H9" s="230">
        <v>39.899892742223813</v>
      </c>
      <c r="I9" s="327">
        <v>28.06578476939578</v>
      </c>
      <c r="J9" s="230">
        <v>73.793350017876293</v>
      </c>
      <c r="L9" s="22"/>
      <c r="M9" s="22"/>
      <c r="N9" s="22"/>
      <c r="P9" s="22"/>
      <c r="U9" s="22"/>
      <c r="V9" s="22"/>
      <c r="W9" s="22"/>
      <c r="X9" s="22"/>
    </row>
    <row r="10" spans="1:24" s="35" customFormat="1">
      <c r="A10" s="138">
        <v>1</v>
      </c>
      <c r="B10" s="138">
        <v>1</v>
      </c>
      <c r="C10" s="139">
        <v>1</v>
      </c>
      <c r="D10" s="128">
        <v>113000</v>
      </c>
      <c r="E10" s="56" t="s">
        <v>17</v>
      </c>
      <c r="F10" s="155">
        <v>1793</v>
      </c>
      <c r="G10" s="229">
        <v>44.116006692693809</v>
      </c>
      <c r="H10" s="230">
        <v>43.781372002230903</v>
      </c>
      <c r="I10" s="327">
        <v>34.411600669269383</v>
      </c>
      <c r="J10" s="230">
        <v>65.811489124372557</v>
      </c>
      <c r="L10" s="22"/>
      <c r="P10" s="22"/>
      <c r="U10" s="22"/>
      <c r="V10" s="22"/>
      <c r="W10" s="22"/>
      <c r="X10" s="22"/>
    </row>
    <row r="11" spans="1:24" s="35" customFormat="1">
      <c r="A11" s="138">
        <v>1</v>
      </c>
      <c r="B11" s="138">
        <v>1</v>
      </c>
      <c r="C11" s="139">
        <v>1</v>
      </c>
      <c r="D11" s="128">
        <v>513000</v>
      </c>
      <c r="E11" s="56" t="s">
        <v>96</v>
      </c>
      <c r="F11" s="155">
        <v>474</v>
      </c>
      <c r="G11" s="229">
        <v>44.303797468354425</v>
      </c>
      <c r="H11" s="230">
        <v>41.350210970464133</v>
      </c>
      <c r="I11" s="327">
        <v>28.691983122362867</v>
      </c>
      <c r="J11" s="230">
        <v>77.848101265822791</v>
      </c>
      <c r="U11" s="22"/>
      <c r="V11" s="22"/>
      <c r="W11" s="22"/>
      <c r="X11" s="22"/>
    </row>
    <row r="12" spans="1:24" s="35" customFormat="1">
      <c r="A12" s="138">
        <v>1</v>
      </c>
      <c r="B12" s="138">
        <v>1</v>
      </c>
      <c r="C12" s="139">
        <v>1</v>
      </c>
      <c r="D12" s="128">
        <v>914000</v>
      </c>
      <c r="E12" s="56" t="s">
        <v>135</v>
      </c>
      <c r="F12" s="155">
        <v>719</v>
      </c>
      <c r="G12" s="229">
        <v>42.280945757997216</v>
      </c>
      <c r="H12" s="230">
        <v>41.446453407510432</v>
      </c>
      <c r="I12" s="327">
        <v>24.617524339360223</v>
      </c>
      <c r="J12" s="230">
        <v>60.361613351877608</v>
      </c>
      <c r="U12" s="22"/>
      <c r="V12" s="22"/>
      <c r="W12" s="22"/>
      <c r="X12" s="22"/>
    </row>
    <row r="13" spans="1:24" s="35" customFormat="1">
      <c r="A13" s="138">
        <v>1</v>
      </c>
      <c r="B13" s="138">
        <v>1</v>
      </c>
      <c r="C13" s="139">
        <v>1</v>
      </c>
      <c r="D13" s="128">
        <v>915000</v>
      </c>
      <c r="E13" s="56" t="s">
        <v>136</v>
      </c>
      <c r="F13" s="155">
        <v>650</v>
      </c>
      <c r="G13" s="229">
        <v>56.307692307692307</v>
      </c>
      <c r="H13" s="230">
        <v>40.307692307692307</v>
      </c>
      <c r="I13" s="327">
        <v>15.230769230769232</v>
      </c>
      <c r="J13" s="230">
        <v>63.538461538461547</v>
      </c>
      <c r="U13" s="22"/>
      <c r="V13" s="22"/>
      <c r="W13" s="22"/>
      <c r="X13" s="22"/>
    </row>
    <row r="14" spans="1:24" s="35" customFormat="1">
      <c r="A14" s="138">
        <v>1</v>
      </c>
      <c r="B14" s="138">
        <v>1</v>
      </c>
      <c r="C14" s="139">
        <v>1</v>
      </c>
      <c r="D14" s="128">
        <v>916000</v>
      </c>
      <c r="E14" s="56" t="s">
        <v>137</v>
      </c>
      <c r="F14" s="155">
        <v>503</v>
      </c>
      <c r="G14" s="229">
        <v>51.093439363817097</v>
      </c>
      <c r="H14" s="230">
        <v>42.345924453280318</v>
      </c>
      <c r="I14" s="327">
        <v>27.037773359840955</v>
      </c>
      <c r="J14" s="230">
        <v>63.817097415506964</v>
      </c>
      <c r="U14" s="22"/>
      <c r="V14" s="22"/>
      <c r="W14" s="22"/>
      <c r="X14" s="22"/>
    </row>
    <row r="15" spans="1:24" s="35" customFormat="1">
      <c r="A15" s="138">
        <v>1</v>
      </c>
      <c r="B15" s="138">
        <v>1</v>
      </c>
      <c r="C15" s="139">
        <v>1</v>
      </c>
      <c r="D15" s="128">
        <v>114000</v>
      </c>
      <c r="E15" s="56" t="s">
        <v>18</v>
      </c>
      <c r="F15" s="155">
        <v>248</v>
      </c>
      <c r="G15" s="229">
        <v>45.161290322580641</v>
      </c>
      <c r="H15" s="230">
        <v>60.080645161290327</v>
      </c>
      <c r="I15" s="327">
        <v>44.758064516129032</v>
      </c>
      <c r="J15" s="230">
        <v>60.483870967741936</v>
      </c>
      <c r="U15" s="22"/>
      <c r="V15" s="22"/>
      <c r="W15" s="22"/>
      <c r="X15" s="22"/>
    </row>
    <row r="16" spans="1:24" s="35" customFormat="1">
      <c r="A16" s="138">
        <v>1</v>
      </c>
      <c r="B16" s="138">
        <v>1</v>
      </c>
      <c r="C16" s="139">
        <v>1</v>
      </c>
      <c r="D16" s="128">
        <v>116000</v>
      </c>
      <c r="E16" s="56" t="s">
        <v>19</v>
      </c>
      <c r="F16" s="155">
        <v>1179</v>
      </c>
      <c r="G16" s="229">
        <v>51.229855810008488</v>
      </c>
      <c r="H16" s="230">
        <v>35.623409669211199</v>
      </c>
      <c r="I16" s="327">
        <v>20.525869380831214</v>
      </c>
      <c r="J16" s="230">
        <v>70.992366412213741</v>
      </c>
      <c r="L16" s="22"/>
      <c r="U16" s="22"/>
      <c r="V16" s="22"/>
      <c r="W16" s="22"/>
      <c r="X16" s="22"/>
    </row>
    <row r="17" spans="1:24" s="35" customFormat="1">
      <c r="A17" s="138">
        <v>1</v>
      </c>
      <c r="B17" s="138">
        <v>1</v>
      </c>
      <c r="C17" s="139">
        <v>1</v>
      </c>
      <c r="D17" s="128">
        <v>117000</v>
      </c>
      <c r="E17" s="56" t="s">
        <v>20</v>
      </c>
      <c r="F17" s="155">
        <v>539</v>
      </c>
      <c r="G17" s="229">
        <v>51.391465677179959</v>
      </c>
      <c r="H17" s="230">
        <v>44.155844155844157</v>
      </c>
      <c r="I17" s="327">
        <v>28.942486085343226</v>
      </c>
      <c r="J17" s="230">
        <v>70.315398886827467</v>
      </c>
      <c r="U17" s="22"/>
      <c r="V17" s="22"/>
      <c r="W17" s="22"/>
      <c r="X17" s="22"/>
    </row>
    <row r="18" spans="1:24" s="35" customFormat="1">
      <c r="A18" s="138">
        <v>1</v>
      </c>
      <c r="B18" s="138">
        <v>1</v>
      </c>
      <c r="C18" s="139">
        <v>1</v>
      </c>
      <c r="D18" s="128">
        <v>119000</v>
      </c>
      <c r="E18" s="56" t="s">
        <v>21</v>
      </c>
      <c r="F18" s="155">
        <v>1167</v>
      </c>
      <c r="G18" s="229">
        <v>58.354755784061695</v>
      </c>
      <c r="H18" s="230">
        <v>34.618680377035133</v>
      </c>
      <c r="I18" s="327">
        <v>19.794344473007712</v>
      </c>
      <c r="J18" s="230">
        <v>66.238217652099394</v>
      </c>
      <c r="L18" s="22"/>
      <c r="U18" s="22"/>
      <c r="V18" s="22"/>
      <c r="W18" s="22"/>
      <c r="X18" s="22"/>
    </row>
    <row r="19" spans="1:24" s="35" customFormat="1">
      <c r="A19" s="138">
        <v>1</v>
      </c>
      <c r="B19" s="138">
        <v>1</v>
      </c>
      <c r="C19" s="139">
        <v>1</v>
      </c>
      <c r="D19" s="128">
        <v>124000</v>
      </c>
      <c r="E19" s="56" t="s">
        <v>24</v>
      </c>
      <c r="F19" s="155">
        <v>1409</v>
      </c>
      <c r="G19" s="229">
        <v>43.435060326472673</v>
      </c>
      <c r="H19" s="230">
        <v>41.022001419446411</v>
      </c>
      <c r="I19" s="327">
        <v>27.537260468417319</v>
      </c>
      <c r="J19" s="230">
        <v>66.713981547196582</v>
      </c>
      <c r="U19" s="22"/>
      <c r="V19" s="22"/>
      <c r="W19" s="22"/>
      <c r="X19" s="22"/>
    </row>
    <row r="20" spans="1:24">
      <c r="A20" s="141"/>
      <c r="B20" s="141"/>
      <c r="C20" s="141"/>
      <c r="D20" s="132"/>
      <c r="E20" s="112" t="s">
        <v>209</v>
      </c>
      <c r="F20" s="156">
        <v>14521</v>
      </c>
      <c r="G20" s="283">
        <v>46.725432132773228</v>
      </c>
      <c r="H20" s="284">
        <v>42.214723503890916</v>
      </c>
      <c r="I20" s="284">
        <v>28.000826389367123</v>
      </c>
      <c r="J20" s="284">
        <v>66.971971627298402</v>
      </c>
      <c r="M20" s="34"/>
      <c r="N20" s="34"/>
      <c r="O20" s="34"/>
      <c r="P20" s="34"/>
    </row>
    <row r="21" spans="1:24" s="35" customFormat="1">
      <c r="A21" s="138">
        <v>2</v>
      </c>
      <c r="B21" s="138">
        <v>2</v>
      </c>
      <c r="C21" s="139">
        <v>1</v>
      </c>
      <c r="D21" s="128">
        <v>334002</v>
      </c>
      <c r="E21" s="56" t="s">
        <v>249</v>
      </c>
      <c r="F21" s="155">
        <v>1125</v>
      </c>
      <c r="G21" s="229">
        <v>53.066666666666663</v>
      </c>
      <c r="H21" s="230">
        <v>56.888888888888886</v>
      </c>
      <c r="I21" s="327">
        <v>35.466666666666669</v>
      </c>
      <c r="J21" s="230">
        <v>61.422222222222224</v>
      </c>
      <c r="O21" s="285"/>
      <c r="P21" s="285"/>
      <c r="Q21" s="285"/>
      <c r="R21" s="285"/>
    </row>
    <row r="22" spans="1:24" s="35" customFormat="1">
      <c r="A22" s="138">
        <v>2</v>
      </c>
      <c r="B22" s="138">
        <v>2</v>
      </c>
      <c r="C22" s="139">
        <v>1</v>
      </c>
      <c r="D22" s="128">
        <v>711000</v>
      </c>
      <c r="E22" s="56" t="s">
        <v>368</v>
      </c>
      <c r="F22" s="155">
        <v>990</v>
      </c>
      <c r="G22" s="229">
        <v>48.686868686868692</v>
      </c>
      <c r="H22" s="230">
        <v>54.848484848484844</v>
      </c>
      <c r="I22" s="327">
        <v>34.444444444444443</v>
      </c>
      <c r="J22" s="230">
        <v>56.36363636363636</v>
      </c>
      <c r="O22" s="285"/>
      <c r="P22" s="285"/>
      <c r="Q22" s="285"/>
      <c r="R22" s="285"/>
    </row>
    <row r="23" spans="1:24" s="35" customFormat="1">
      <c r="A23" s="138">
        <v>2</v>
      </c>
      <c r="B23" s="138">
        <v>2</v>
      </c>
      <c r="C23" s="139">
        <v>1</v>
      </c>
      <c r="D23" s="128">
        <v>314000</v>
      </c>
      <c r="E23" s="56" t="s">
        <v>54</v>
      </c>
      <c r="F23" s="155">
        <v>704</v>
      </c>
      <c r="G23" s="229">
        <v>47.585227272727273</v>
      </c>
      <c r="H23" s="230">
        <v>53.551136363636367</v>
      </c>
      <c r="I23" s="327">
        <v>32.670454545454547</v>
      </c>
      <c r="J23" s="230">
        <v>62.64204545454546</v>
      </c>
      <c r="O23" s="285"/>
      <c r="P23" s="285"/>
      <c r="Q23" s="285"/>
      <c r="R23" s="285"/>
    </row>
    <row r="24" spans="1:24" s="35" customFormat="1">
      <c r="A24" s="138">
        <v>2</v>
      </c>
      <c r="B24" s="138">
        <v>2</v>
      </c>
      <c r="C24" s="139">
        <v>1</v>
      </c>
      <c r="D24" s="128">
        <v>512000</v>
      </c>
      <c r="E24" s="56" t="s">
        <v>95</v>
      </c>
      <c r="F24" s="155">
        <v>321</v>
      </c>
      <c r="G24" s="229">
        <v>59.813084112149525</v>
      </c>
      <c r="H24" s="230">
        <v>26.168224299065418</v>
      </c>
      <c r="I24" s="327">
        <v>30.841121495327101</v>
      </c>
      <c r="J24" s="230">
        <v>34.267912772585667</v>
      </c>
      <c r="O24" s="285"/>
      <c r="P24" s="285"/>
      <c r="Q24" s="285"/>
      <c r="R24" s="285"/>
    </row>
    <row r="25" spans="1:24" s="35" customFormat="1">
      <c r="A25" s="138">
        <v>2</v>
      </c>
      <c r="B25" s="138">
        <v>2</v>
      </c>
      <c r="C25" s="139">
        <v>1</v>
      </c>
      <c r="D25" s="128">
        <v>111000</v>
      </c>
      <c r="E25" s="56" t="s">
        <v>15</v>
      </c>
      <c r="F25" s="155">
        <v>1024</v>
      </c>
      <c r="G25" s="229">
        <v>56.34765625</v>
      </c>
      <c r="H25" s="230">
        <v>56.93359375</v>
      </c>
      <c r="I25" s="327">
        <v>25.68359375</v>
      </c>
      <c r="J25" s="230">
        <v>61.71875</v>
      </c>
      <c r="O25" s="285"/>
      <c r="P25" s="285"/>
      <c r="Q25" s="285"/>
      <c r="R25" s="285"/>
    </row>
    <row r="26" spans="1:24" s="35" customFormat="1">
      <c r="A26" s="138">
        <v>2</v>
      </c>
      <c r="B26" s="138">
        <v>2</v>
      </c>
      <c r="C26" s="139">
        <v>1</v>
      </c>
      <c r="D26" s="128">
        <v>315000</v>
      </c>
      <c r="E26" s="56" t="s">
        <v>55</v>
      </c>
      <c r="F26" s="155">
        <v>1868</v>
      </c>
      <c r="G26" s="229">
        <v>44.432548179871524</v>
      </c>
      <c r="H26" s="230">
        <v>51.498929336188439</v>
      </c>
      <c r="I26" s="327">
        <v>33.565310492505354</v>
      </c>
      <c r="J26" s="230">
        <v>56.905781584582435</v>
      </c>
      <c r="O26" s="285"/>
      <c r="P26" s="285"/>
      <c r="Q26" s="285"/>
      <c r="R26" s="285"/>
    </row>
    <row r="27" spans="1:24" s="35" customFormat="1">
      <c r="A27" s="138">
        <v>2</v>
      </c>
      <c r="B27" s="138">
        <v>2</v>
      </c>
      <c r="C27" s="139">
        <v>1</v>
      </c>
      <c r="D27" s="128">
        <v>316000</v>
      </c>
      <c r="E27" s="56" t="s">
        <v>56</v>
      </c>
      <c r="F27" s="155">
        <v>445</v>
      </c>
      <c r="G27" s="229">
        <v>39.101123595505612</v>
      </c>
      <c r="H27" s="230">
        <v>50.561797752808992</v>
      </c>
      <c r="I27" s="327">
        <v>30.561797752808989</v>
      </c>
      <c r="J27" s="230">
        <v>57.977528089887642</v>
      </c>
      <c r="O27" s="285"/>
      <c r="P27" s="285"/>
      <c r="Q27" s="285"/>
      <c r="R27" s="285"/>
    </row>
    <row r="28" spans="1:24" s="35" customFormat="1">
      <c r="A28" s="138">
        <v>2</v>
      </c>
      <c r="B28" s="138">
        <v>3</v>
      </c>
      <c r="C28" s="139">
        <v>1</v>
      </c>
      <c r="D28" s="128">
        <v>515000</v>
      </c>
      <c r="E28" s="56" t="s">
        <v>97</v>
      </c>
      <c r="F28" s="155">
        <v>786</v>
      </c>
      <c r="G28" s="229">
        <v>54.834605597964384</v>
      </c>
      <c r="H28" s="230">
        <v>58.524173027989825</v>
      </c>
      <c r="I28" s="327">
        <v>31.806615776081426</v>
      </c>
      <c r="J28" s="230">
        <v>55.216284987277355</v>
      </c>
      <c r="O28" s="285"/>
      <c r="P28" s="285"/>
      <c r="Q28" s="285"/>
      <c r="R28" s="285"/>
    </row>
    <row r="29" spans="1:24" s="35" customFormat="1">
      <c r="A29" s="138">
        <v>2</v>
      </c>
      <c r="B29" s="138">
        <v>2</v>
      </c>
      <c r="C29" s="139">
        <v>1</v>
      </c>
      <c r="D29" s="128">
        <v>120000</v>
      </c>
      <c r="E29" s="56" t="s">
        <v>22</v>
      </c>
      <c r="F29" s="155">
        <v>197</v>
      </c>
      <c r="G29" s="229">
        <v>42.639593908629443</v>
      </c>
      <c r="H29" s="230">
        <v>39.593908629441628</v>
      </c>
      <c r="I29" s="327">
        <v>23.857868020304569</v>
      </c>
      <c r="J29" s="230">
        <v>59.390862944162436</v>
      </c>
      <c r="O29" s="285"/>
      <c r="P29" s="285"/>
      <c r="Q29" s="285"/>
      <c r="R29" s="285"/>
    </row>
    <row r="30" spans="1:24" s="35" customFormat="1">
      <c r="A30" s="138">
        <v>2</v>
      </c>
      <c r="B30" s="138">
        <v>2</v>
      </c>
      <c r="C30" s="139">
        <v>1</v>
      </c>
      <c r="D30" s="128">
        <v>122000</v>
      </c>
      <c r="E30" s="56" t="s">
        <v>23</v>
      </c>
      <c r="F30" s="155">
        <v>762</v>
      </c>
      <c r="G30" s="229">
        <v>46.194225721784775</v>
      </c>
      <c r="H30" s="230">
        <v>30.446194225721783</v>
      </c>
      <c r="I30" s="327">
        <v>19.160104986876643</v>
      </c>
      <c r="J30" s="230">
        <v>27.690288713910761</v>
      </c>
      <c r="O30" s="285"/>
      <c r="P30" s="285"/>
      <c r="Q30" s="285"/>
      <c r="R30" s="285"/>
    </row>
    <row r="31" spans="1:24" s="35" customFormat="1">
      <c r="A31" s="141"/>
      <c r="B31" s="141"/>
      <c r="C31" s="141"/>
      <c r="D31" s="132"/>
      <c r="E31" s="112" t="s">
        <v>216</v>
      </c>
      <c r="F31" s="156">
        <v>8222</v>
      </c>
      <c r="G31" s="283">
        <v>49.306738019946486</v>
      </c>
      <c r="H31" s="284">
        <v>50.887861834103617</v>
      </c>
      <c r="I31" s="284">
        <v>30.86840184869861</v>
      </c>
      <c r="J31" s="284">
        <v>54.913646314765266</v>
      </c>
    </row>
    <row r="32" spans="1:24" s="35" customFormat="1">
      <c r="A32" s="138">
        <v>3</v>
      </c>
      <c r="B32" s="138">
        <v>4</v>
      </c>
      <c r="C32" s="139">
        <v>2</v>
      </c>
      <c r="D32" s="128">
        <v>334000</v>
      </c>
      <c r="E32" s="133" t="s">
        <v>257</v>
      </c>
      <c r="F32" s="155">
        <v>157</v>
      </c>
      <c r="G32" s="229">
        <v>35.668789808917197</v>
      </c>
      <c r="H32" s="230">
        <v>27.388535031847134</v>
      </c>
      <c r="I32" s="327">
        <v>18.471337579617835</v>
      </c>
      <c r="J32" s="230">
        <v>60.509554140127385</v>
      </c>
      <c r="O32" s="285"/>
      <c r="P32" s="285"/>
      <c r="Q32" s="285"/>
      <c r="R32" s="285"/>
    </row>
    <row r="33" spans="1:18" s="35" customFormat="1">
      <c r="A33" s="138">
        <v>3</v>
      </c>
      <c r="B33" s="138">
        <v>4</v>
      </c>
      <c r="C33" s="139">
        <v>2</v>
      </c>
      <c r="D33" s="128">
        <v>554000</v>
      </c>
      <c r="E33" s="56" t="s">
        <v>264</v>
      </c>
      <c r="F33" s="155">
        <v>422</v>
      </c>
      <c r="G33" s="229">
        <v>28.672985781990523</v>
      </c>
      <c r="H33" s="230">
        <v>36.96682464454976</v>
      </c>
      <c r="I33" s="327">
        <v>26.066350710900476</v>
      </c>
      <c r="J33" s="230">
        <v>31.990521327014214</v>
      </c>
      <c r="O33" s="285"/>
      <c r="P33" s="285"/>
      <c r="Q33" s="285"/>
      <c r="R33" s="285"/>
    </row>
    <row r="34" spans="1:18" s="35" customFormat="1">
      <c r="A34" s="138">
        <v>3</v>
      </c>
      <c r="B34" s="138">
        <v>4</v>
      </c>
      <c r="C34" s="139">
        <v>2</v>
      </c>
      <c r="D34" s="128">
        <v>558000</v>
      </c>
      <c r="E34" s="56" t="s">
        <v>265</v>
      </c>
      <c r="F34" s="155">
        <v>196</v>
      </c>
      <c r="G34" s="229">
        <v>37.244897959183675</v>
      </c>
      <c r="H34" s="230">
        <v>38.265306122448976</v>
      </c>
      <c r="I34" s="327">
        <v>32.653061224489797</v>
      </c>
      <c r="J34" s="230">
        <v>46.938775510204081</v>
      </c>
      <c r="O34" s="285"/>
      <c r="P34" s="285"/>
      <c r="Q34" s="285"/>
      <c r="R34" s="285"/>
    </row>
    <row r="35" spans="1:18" s="35" customFormat="1">
      <c r="A35" s="138">
        <v>3</v>
      </c>
      <c r="B35" s="138">
        <v>4</v>
      </c>
      <c r="C35" s="139">
        <v>2</v>
      </c>
      <c r="D35" s="128">
        <v>358000</v>
      </c>
      <c r="E35" s="56" t="s">
        <v>258</v>
      </c>
      <c r="F35" s="155">
        <v>429</v>
      </c>
      <c r="G35" s="229">
        <v>42.424242424242422</v>
      </c>
      <c r="H35" s="230">
        <v>27.27272727272727</v>
      </c>
      <c r="I35" s="327">
        <v>15.850815850815851</v>
      </c>
      <c r="J35" s="230">
        <v>46.620046620046615</v>
      </c>
      <c r="O35" s="285"/>
      <c r="P35" s="285"/>
      <c r="Q35" s="285"/>
      <c r="R35" s="285"/>
    </row>
    <row r="36" spans="1:18" s="35" customFormat="1">
      <c r="A36" s="138">
        <v>3</v>
      </c>
      <c r="B36" s="138">
        <v>4</v>
      </c>
      <c r="C36" s="139">
        <v>2</v>
      </c>
      <c r="D36" s="128">
        <v>366000</v>
      </c>
      <c r="E36" s="56" t="s">
        <v>259</v>
      </c>
      <c r="F36" s="155">
        <v>396</v>
      </c>
      <c r="G36" s="229">
        <v>35.858585858585855</v>
      </c>
      <c r="H36" s="230">
        <v>31.818181818181817</v>
      </c>
      <c r="I36" s="327">
        <v>19.19191919191919</v>
      </c>
      <c r="J36" s="230">
        <v>59.090909090909093</v>
      </c>
      <c r="O36" s="285"/>
      <c r="P36" s="285"/>
      <c r="Q36" s="285"/>
      <c r="R36" s="285"/>
    </row>
    <row r="37" spans="1:18" s="35" customFormat="1">
      <c r="A37" s="138">
        <v>3</v>
      </c>
      <c r="B37" s="138">
        <v>4</v>
      </c>
      <c r="C37" s="139">
        <v>2</v>
      </c>
      <c r="D37" s="128">
        <v>754000</v>
      </c>
      <c r="E37" s="56" t="s">
        <v>268</v>
      </c>
      <c r="F37" s="155">
        <v>737</v>
      </c>
      <c r="G37" s="229">
        <v>48.575305291723204</v>
      </c>
      <c r="H37" s="230">
        <v>40.298507462686565</v>
      </c>
      <c r="I37" s="327">
        <v>18.317503392130259</v>
      </c>
      <c r="J37" s="230">
        <v>43.826322930800544</v>
      </c>
      <c r="O37" s="285"/>
      <c r="P37" s="285"/>
      <c r="Q37" s="285"/>
      <c r="R37" s="285"/>
    </row>
    <row r="38" spans="1:18" s="35" customFormat="1">
      <c r="A38" s="138">
        <v>3</v>
      </c>
      <c r="B38" s="138">
        <v>3</v>
      </c>
      <c r="C38" s="139">
        <v>2</v>
      </c>
      <c r="D38" s="128">
        <v>370000</v>
      </c>
      <c r="E38" s="56" t="s">
        <v>260</v>
      </c>
      <c r="F38" s="155">
        <v>176</v>
      </c>
      <c r="G38" s="229">
        <v>36.93181818181818</v>
      </c>
      <c r="H38" s="230">
        <v>22.15909090909091</v>
      </c>
      <c r="I38" s="327">
        <v>6.25</v>
      </c>
      <c r="J38" s="230">
        <v>63.06818181818182</v>
      </c>
      <c r="O38" s="285"/>
      <c r="P38" s="285"/>
      <c r="Q38" s="285"/>
      <c r="R38" s="285"/>
    </row>
    <row r="39" spans="1:18" s="35" customFormat="1">
      <c r="A39" s="138">
        <v>3</v>
      </c>
      <c r="B39" s="138">
        <v>4</v>
      </c>
      <c r="C39" s="139">
        <v>2</v>
      </c>
      <c r="D39" s="128">
        <v>758000</v>
      </c>
      <c r="E39" s="56" t="s">
        <v>270</v>
      </c>
      <c r="F39" s="155">
        <v>127</v>
      </c>
      <c r="G39" s="229">
        <v>44.094488188976378</v>
      </c>
      <c r="H39" s="230">
        <v>33.070866141732289</v>
      </c>
      <c r="I39" s="327">
        <v>25.196850393700785</v>
      </c>
      <c r="J39" s="230">
        <v>52.755905511811022</v>
      </c>
      <c r="O39" s="285"/>
      <c r="P39" s="285"/>
      <c r="Q39" s="285"/>
      <c r="R39" s="285"/>
    </row>
    <row r="40" spans="1:18" s="35" customFormat="1">
      <c r="A40" s="138">
        <v>3</v>
      </c>
      <c r="B40" s="138">
        <v>4</v>
      </c>
      <c r="C40" s="139">
        <v>2</v>
      </c>
      <c r="D40" s="128">
        <v>958000</v>
      </c>
      <c r="E40" s="56" t="s">
        <v>275</v>
      </c>
      <c r="F40" s="155">
        <v>189</v>
      </c>
      <c r="G40" s="229">
        <v>48.677248677248677</v>
      </c>
      <c r="H40" s="230">
        <v>22.75132275132275</v>
      </c>
      <c r="I40" s="327">
        <v>9.5238095238095237</v>
      </c>
      <c r="J40" s="230">
        <v>65.608465608465607</v>
      </c>
      <c r="O40" s="285"/>
      <c r="P40" s="285"/>
      <c r="Q40" s="285"/>
      <c r="R40" s="285"/>
    </row>
    <row r="41" spans="1:18" s="35" customFormat="1">
      <c r="A41" s="138">
        <v>3</v>
      </c>
      <c r="B41" s="138">
        <v>4</v>
      </c>
      <c r="C41" s="139">
        <v>2</v>
      </c>
      <c r="D41" s="128">
        <v>762000</v>
      </c>
      <c r="E41" s="56" t="s">
        <v>271</v>
      </c>
      <c r="F41" s="155">
        <v>227</v>
      </c>
      <c r="G41" s="229">
        <v>37.444933920704848</v>
      </c>
      <c r="H41" s="230">
        <v>46.255506607929512</v>
      </c>
      <c r="I41" s="327">
        <v>22.466960352422909</v>
      </c>
      <c r="J41" s="230">
        <v>54.185022026431717</v>
      </c>
      <c r="O41" s="285"/>
      <c r="P41" s="285"/>
      <c r="Q41" s="285"/>
      <c r="R41" s="285"/>
    </row>
    <row r="42" spans="1:18" s="35" customFormat="1">
      <c r="A42" s="138">
        <v>3</v>
      </c>
      <c r="B42" s="138">
        <v>4</v>
      </c>
      <c r="C42" s="139">
        <v>2</v>
      </c>
      <c r="D42" s="128">
        <v>154000</v>
      </c>
      <c r="E42" s="56" t="s">
        <v>252</v>
      </c>
      <c r="F42" s="155">
        <v>275</v>
      </c>
      <c r="G42" s="229">
        <v>65.818181818181813</v>
      </c>
      <c r="H42" s="230">
        <v>20.363636363636363</v>
      </c>
      <c r="I42" s="327">
        <v>10.909090909090908</v>
      </c>
      <c r="J42" s="230">
        <v>20</v>
      </c>
      <c r="O42" s="285"/>
      <c r="P42" s="285"/>
      <c r="Q42" s="285"/>
      <c r="R42" s="285"/>
    </row>
    <row r="43" spans="1:18" s="35" customFormat="1">
      <c r="A43" s="138">
        <v>3</v>
      </c>
      <c r="B43" s="138">
        <v>4</v>
      </c>
      <c r="C43" s="139">
        <v>2</v>
      </c>
      <c r="D43" s="128">
        <v>766000</v>
      </c>
      <c r="E43" s="56" t="s">
        <v>272</v>
      </c>
      <c r="F43" s="155">
        <v>210</v>
      </c>
      <c r="G43" s="229">
        <v>44.285714285714285</v>
      </c>
      <c r="H43" s="230">
        <v>33.333333333333329</v>
      </c>
      <c r="I43" s="327">
        <v>10.476190476190476</v>
      </c>
      <c r="J43" s="230">
        <v>63.809523809523803</v>
      </c>
      <c r="O43" s="285"/>
      <c r="P43" s="285"/>
      <c r="Q43" s="285"/>
      <c r="R43" s="285"/>
    </row>
    <row r="44" spans="1:18" s="35" customFormat="1">
      <c r="A44" s="138">
        <v>3</v>
      </c>
      <c r="B44" s="138">
        <v>4</v>
      </c>
      <c r="C44" s="139">
        <v>2</v>
      </c>
      <c r="D44" s="128">
        <v>962000</v>
      </c>
      <c r="E44" s="56" t="s">
        <v>276</v>
      </c>
      <c r="F44" s="155">
        <v>259</v>
      </c>
      <c r="G44" s="229">
        <v>45.945945945945951</v>
      </c>
      <c r="H44" s="230">
        <v>38.996138996138995</v>
      </c>
      <c r="I44" s="327">
        <v>17.374517374517374</v>
      </c>
      <c r="J44" s="230">
        <v>57.142857142857139</v>
      </c>
      <c r="O44" s="285"/>
      <c r="P44" s="285"/>
      <c r="Q44" s="285"/>
      <c r="R44" s="285"/>
    </row>
    <row r="45" spans="1:18" s="35" customFormat="1">
      <c r="A45" s="138">
        <v>3</v>
      </c>
      <c r="B45" s="138">
        <v>4</v>
      </c>
      <c r="C45" s="139">
        <v>2</v>
      </c>
      <c r="D45" s="128">
        <v>770000</v>
      </c>
      <c r="E45" s="56" t="s">
        <v>273</v>
      </c>
      <c r="F45" s="155">
        <v>354</v>
      </c>
      <c r="G45" s="229">
        <v>34.180790960451979</v>
      </c>
      <c r="H45" s="230">
        <v>31.35593220338983</v>
      </c>
      <c r="I45" s="327">
        <v>19.209039548022599</v>
      </c>
      <c r="J45" s="230">
        <v>51.129943502824858</v>
      </c>
      <c r="O45" s="285"/>
      <c r="P45" s="285"/>
      <c r="Q45" s="285"/>
      <c r="R45" s="285"/>
    </row>
    <row r="46" spans="1:18" s="35" customFormat="1">
      <c r="A46" s="138">
        <v>3</v>
      </c>
      <c r="B46" s="138">
        <v>4</v>
      </c>
      <c r="C46" s="139">
        <v>2</v>
      </c>
      <c r="D46" s="128">
        <v>162000</v>
      </c>
      <c r="E46" s="56" t="s">
        <v>253</v>
      </c>
      <c r="F46" s="155">
        <v>125</v>
      </c>
      <c r="G46" s="229">
        <v>36.799999999999997</v>
      </c>
      <c r="H46" s="230">
        <v>38.4</v>
      </c>
      <c r="I46" s="327">
        <v>20.8</v>
      </c>
      <c r="J46" s="230">
        <v>48.8</v>
      </c>
      <c r="O46" s="285"/>
      <c r="P46" s="285"/>
      <c r="Q46" s="285"/>
      <c r="R46" s="285"/>
    </row>
    <row r="47" spans="1:18" s="35" customFormat="1">
      <c r="A47" s="138">
        <v>3</v>
      </c>
      <c r="B47" s="138">
        <v>4</v>
      </c>
      <c r="C47" s="139">
        <v>2</v>
      </c>
      <c r="D47" s="128">
        <v>374000</v>
      </c>
      <c r="E47" s="56" t="s">
        <v>261</v>
      </c>
      <c r="F47" s="155">
        <v>517</v>
      </c>
      <c r="G47" s="229">
        <v>43.713733075435201</v>
      </c>
      <c r="H47" s="230">
        <v>34.622823984526114</v>
      </c>
      <c r="I47" s="327">
        <v>20.116054158607348</v>
      </c>
      <c r="J47" s="230">
        <v>50.290135396518373</v>
      </c>
      <c r="O47" s="285"/>
      <c r="P47" s="285"/>
      <c r="Q47" s="285"/>
      <c r="R47" s="285"/>
    </row>
    <row r="48" spans="1:18" s="35" customFormat="1">
      <c r="A48" s="138">
        <v>3</v>
      </c>
      <c r="B48" s="138">
        <v>4</v>
      </c>
      <c r="C48" s="139">
        <v>2</v>
      </c>
      <c r="D48" s="128">
        <v>966000</v>
      </c>
      <c r="E48" s="56" t="s">
        <v>277</v>
      </c>
      <c r="F48" s="155">
        <v>261</v>
      </c>
      <c r="G48" s="229">
        <v>40.996168582375482</v>
      </c>
      <c r="H48" s="230">
        <v>49.808429118773944</v>
      </c>
      <c r="I48" s="327">
        <v>34.099616858237546</v>
      </c>
      <c r="J48" s="230">
        <v>52.490421455938694</v>
      </c>
      <c r="O48" s="285"/>
      <c r="P48" s="285"/>
      <c r="Q48" s="285"/>
      <c r="R48" s="285"/>
    </row>
    <row r="49" spans="1:18" s="35" customFormat="1">
      <c r="A49" s="138">
        <v>3</v>
      </c>
      <c r="B49" s="138">
        <v>4</v>
      </c>
      <c r="C49" s="139">
        <v>2</v>
      </c>
      <c r="D49" s="128">
        <v>774000</v>
      </c>
      <c r="E49" s="56" t="s">
        <v>274</v>
      </c>
      <c r="F49" s="155">
        <v>305</v>
      </c>
      <c r="G49" s="229">
        <v>29.836065573770494</v>
      </c>
      <c r="H49" s="230">
        <v>33.442622950819676</v>
      </c>
      <c r="I49" s="327">
        <v>19.344262295081968</v>
      </c>
      <c r="J49" s="230">
        <v>47.868852459016395</v>
      </c>
      <c r="O49" s="285"/>
      <c r="P49" s="285"/>
      <c r="Q49" s="285"/>
      <c r="R49" s="285"/>
    </row>
    <row r="50" spans="1:18" s="35" customFormat="1">
      <c r="A50" s="138">
        <v>3</v>
      </c>
      <c r="B50" s="138">
        <v>4</v>
      </c>
      <c r="C50" s="139">
        <v>2</v>
      </c>
      <c r="D50" s="128">
        <v>378000</v>
      </c>
      <c r="E50" s="56" t="s">
        <v>262</v>
      </c>
      <c r="F50" s="155">
        <v>153</v>
      </c>
      <c r="G50" s="229">
        <v>43.790849673202615</v>
      </c>
      <c r="H50" s="230">
        <v>47.058823529411761</v>
      </c>
      <c r="I50" s="327">
        <v>34.640522875816991</v>
      </c>
      <c r="J50" s="230">
        <v>43.790849673202615</v>
      </c>
      <c r="O50" s="285"/>
      <c r="P50" s="285"/>
      <c r="Q50" s="285"/>
      <c r="R50" s="285"/>
    </row>
    <row r="51" spans="1:18" s="35" customFormat="1">
      <c r="A51" s="138">
        <v>3</v>
      </c>
      <c r="B51" s="138">
        <v>4</v>
      </c>
      <c r="C51" s="139">
        <v>2</v>
      </c>
      <c r="D51" s="128">
        <v>382000</v>
      </c>
      <c r="E51" s="56" t="s">
        <v>263</v>
      </c>
      <c r="F51" s="155">
        <v>370</v>
      </c>
      <c r="G51" s="229">
        <v>37.027027027027025</v>
      </c>
      <c r="H51" s="230">
        <v>22.702702702702705</v>
      </c>
      <c r="I51" s="327">
        <v>51.081081081081081</v>
      </c>
      <c r="J51" s="230">
        <v>31.621621621621621</v>
      </c>
      <c r="O51" s="285"/>
      <c r="P51" s="285"/>
      <c r="Q51" s="285"/>
      <c r="R51" s="285"/>
    </row>
    <row r="52" spans="1:18" s="35" customFormat="1">
      <c r="A52" s="138">
        <v>3</v>
      </c>
      <c r="B52" s="138">
        <v>4</v>
      </c>
      <c r="C52" s="139">
        <v>2</v>
      </c>
      <c r="D52" s="128">
        <v>970000</v>
      </c>
      <c r="E52" s="56" t="s">
        <v>278</v>
      </c>
      <c r="F52" s="155">
        <v>302</v>
      </c>
      <c r="G52" s="229">
        <v>42.715231788079471</v>
      </c>
      <c r="H52" s="230">
        <v>37.748344370860927</v>
      </c>
      <c r="I52" s="327">
        <v>29.80132450331126</v>
      </c>
      <c r="J52" s="230">
        <v>52.649006622516559</v>
      </c>
      <c r="O52" s="285"/>
      <c r="P52" s="285"/>
      <c r="Q52" s="285"/>
      <c r="R52" s="285"/>
    </row>
    <row r="53" spans="1:18" s="35" customFormat="1">
      <c r="A53" s="138">
        <v>3</v>
      </c>
      <c r="B53" s="138">
        <v>4</v>
      </c>
      <c r="C53" s="139">
        <v>2</v>
      </c>
      <c r="D53" s="128">
        <v>974000</v>
      </c>
      <c r="E53" s="56" t="s">
        <v>279</v>
      </c>
      <c r="F53" s="155">
        <v>378</v>
      </c>
      <c r="G53" s="229">
        <v>42.063492063492063</v>
      </c>
      <c r="H53" s="230">
        <v>33.597883597883602</v>
      </c>
      <c r="I53" s="327">
        <v>19.31216931216931</v>
      </c>
      <c r="J53" s="230">
        <v>56.084656084656082</v>
      </c>
      <c r="O53" s="285"/>
      <c r="P53" s="285"/>
      <c r="Q53" s="285"/>
      <c r="R53" s="285"/>
    </row>
    <row r="54" spans="1:18" s="35" customFormat="1">
      <c r="A54" s="138">
        <v>3</v>
      </c>
      <c r="B54" s="138">
        <v>4</v>
      </c>
      <c r="C54" s="139">
        <v>2</v>
      </c>
      <c r="D54" s="128">
        <v>566000</v>
      </c>
      <c r="E54" s="56" t="s">
        <v>266</v>
      </c>
      <c r="F54" s="155">
        <v>348</v>
      </c>
      <c r="G54" s="229">
        <v>43.96551724137931</v>
      </c>
      <c r="H54" s="230">
        <v>39.655172413793103</v>
      </c>
      <c r="I54" s="327">
        <v>27.011494252873565</v>
      </c>
      <c r="J54" s="230">
        <v>61.781609195402297</v>
      </c>
      <c r="O54" s="285"/>
      <c r="P54" s="285"/>
      <c r="Q54" s="285"/>
      <c r="R54" s="285"/>
    </row>
    <row r="55" spans="1:18" s="35" customFormat="1">
      <c r="A55" s="138">
        <v>3</v>
      </c>
      <c r="B55" s="138">
        <v>3</v>
      </c>
      <c r="C55" s="139">
        <v>2</v>
      </c>
      <c r="D55" s="128">
        <v>978000</v>
      </c>
      <c r="E55" s="79" t="s">
        <v>280</v>
      </c>
      <c r="F55" s="155">
        <v>124</v>
      </c>
      <c r="G55" s="229">
        <v>38.70967741935484</v>
      </c>
      <c r="H55" s="230">
        <v>17.741935483870968</v>
      </c>
      <c r="I55" s="327">
        <v>8.870967741935484</v>
      </c>
      <c r="J55" s="230">
        <v>58.064516129032263</v>
      </c>
      <c r="O55" s="285"/>
      <c r="P55" s="285"/>
      <c r="Q55" s="285"/>
      <c r="R55" s="285"/>
    </row>
    <row r="56" spans="1:18" s="35" customFormat="1">
      <c r="A56" s="138">
        <v>3</v>
      </c>
      <c r="B56" s="138">
        <v>4</v>
      </c>
      <c r="C56" s="139">
        <v>2</v>
      </c>
      <c r="D56" s="128">
        <v>166000</v>
      </c>
      <c r="E56" s="56" t="s">
        <v>254</v>
      </c>
      <c r="F56" s="155">
        <v>285</v>
      </c>
      <c r="G56" s="229">
        <v>63.508771929824562</v>
      </c>
      <c r="H56" s="230">
        <v>24.561403508771928</v>
      </c>
      <c r="I56" s="327">
        <v>15.087719298245613</v>
      </c>
      <c r="J56" s="230">
        <v>27.719298245614034</v>
      </c>
      <c r="O56" s="285"/>
      <c r="P56" s="285"/>
      <c r="Q56" s="285"/>
      <c r="R56" s="285"/>
    </row>
    <row r="57" spans="1:18" s="35" customFormat="1">
      <c r="A57" s="138">
        <v>3</v>
      </c>
      <c r="B57" s="138">
        <v>4</v>
      </c>
      <c r="C57" s="139">
        <v>2</v>
      </c>
      <c r="D57" s="128">
        <v>570000</v>
      </c>
      <c r="E57" s="56" t="s">
        <v>267</v>
      </c>
      <c r="F57" s="155">
        <v>458</v>
      </c>
      <c r="G57" s="229">
        <v>36.899563318777297</v>
      </c>
      <c r="H57" s="230">
        <v>38.209606986899566</v>
      </c>
      <c r="I57" s="327">
        <v>22.489082969432314</v>
      </c>
      <c r="J57" s="230">
        <v>46.288209606986904</v>
      </c>
      <c r="O57" s="285"/>
      <c r="P57" s="285"/>
      <c r="Q57" s="285"/>
      <c r="R57" s="285"/>
    </row>
    <row r="58" spans="1:18" s="35" customFormat="1">
      <c r="A58" s="138">
        <v>3</v>
      </c>
      <c r="B58" s="138">
        <v>4</v>
      </c>
      <c r="C58" s="139">
        <v>2</v>
      </c>
      <c r="D58" s="128">
        <v>170000</v>
      </c>
      <c r="E58" s="56" t="s">
        <v>256</v>
      </c>
      <c r="F58" s="155">
        <v>276</v>
      </c>
      <c r="G58" s="229">
        <v>56.884057971014492</v>
      </c>
      <c r="H58" s="230">
        <v>20.289855072463769</v>
      </c>
      <c r="I58" s="327">
        <v>23.913043478260871</v>
      </c>
      <c r="J58" s="230">
        <v>17.753623188405797</v>
      </c>
      <c r="O58" s="285"/>
      <c r="P58" s="285"/>
      <c r="Q58" s="285"/>
      <c r="R58" s="285"/>
    </row>
    <row r="59" spans="1:18" s="35" customFormat="1">
      <c r="A59" s="141"/>
      <c r="B59" s="141"/>
      <c r="C59" s="141"/>
      <c r="D59" s="132"/>
      <c r="E59" s="112" t="s">
        <v>210</v>
      </c>
      <c r="F59" s="156">
        <v>8056</v>
      </c>
      <c r="G59" s="283">
        <v>42.37835153922542</v>
      </c>
      <c r="H59" s="284">
        <v>33.490566037735846</v>
      </c>
      <c r="I59" s="284">
        <v>21.834657398212514</v>
      </c>
      <c r="J59" s="284">
        <v>47.269116186693147</v>
      </c>
    </row>
    <row r="60" spans="1:18" s="35" customFormat="1">
      <c r="A60" s="138">
        <v>4</v>
      </c>
      <c r="B60" s="138">
        <v>2</v>
      </c>
      <c r="C60" s="139">
        <v>3</v>
      </c>
      <c r="D60" s="128">
        <v>334004</v>
      </c>
      <c r="E60" s="56" t="s">
        <v>57</v>
      </c>
      <c r="F60" s="155">
        <v>161</v>
      </c>
      <c r="G60" s="229">
        <v>49.689440993788821</v>
      </c>
      <c r="H60" s="230">
        <v>29.813664596273291</v>
      </c>
      <c r="I60" s="327">
        <v>19.254658385093169</v>
      </c>
      <c r="J60" s="230">
        <v>78.260869565217391</v>
      </c>
      <c r="O60" s="285"/>
      <c r="P60" s="285"/>
      <c r="Q60" s="285"/>
      <c r="R60" s="285"/>
    </row>
    <row r="61" spans="1:18" s="35" customFormat="1">
      <c r="A61" s="138">
        <v>4</v>
      </c>
      <c r="B61" s="138">
        <v>2</v>
      </c>
      <c r="C61" s="139">
        <v>3</v>
      </c>
      <c r="D61" s="128">
        <v>962004</v>
      </c>
      <c r="E61" s="56" t="s">
        <v>149</v>
      </c>
      <c r="F61" s="155">
        <v>43</v>
      </c>
      <c r="G61" s="229">
        <v>58.139534883720934</v>
      </c>
      <c r="H61" s="230">
        <v>30.232558139534881</v>
      </c>
      <c r="I61" s="327">
        <v>16.279069767441861</v>
      </c>
      <c r="J61" s="230">
        <v>60.465116279069761</v>
      </c>
      <c r="O61" s="285"/>
      <c r="P61" s="285"/>
      <c r="Q61" s="285"/>
      <c r="R61" s="285"/>
    </row>
    <row r="62" spans="1:18" s="35" customFormat="1">
      <c r="A62" s="138">
        <v>4</v>
      </c>
      <c r="B62" s="138">
        <v>1</v>
      </c>
      <c r="C62" s="139">
        <v>3</v>
      </c>
      <c r="D62" s="128">
        <v>978004</v>
      </c>
      <c r="E62" s="56" t="s">
        <v>160</v>
      </c>
      <c r="F62" s="155">
        <v>227</v>
      </c>
      <c r="G62" s="229">
        <v>54.185022026431717</v>
      </c>
      <c r="H62" s="230">
        <v>32.158590308370044</v>
      </c>
      <c r="I62" s="327">
        <v>17.621145374449341</v>
      </c>
      <c r="J62" s="230">
        <v>70.925110132158579</v>
      </c>
      <c r="O62" s="285"/>
      <c r="P62" s="285"/>
      <c r="Q62" s="285"/>
      <c r="R62" s="285"/>
    </row>
    <row r="63" spans="1:18" s="35" customFormat="1">
      <c r="A63" s="138">
        <v>4</v>
      </c>
      <c r="B63" s="138">
        <v>2</v>
      </c>
      <c r="C63" s="139">
        <v>3</v>
      </c>
      <c r="D63" s="128">
        <v>562008</v>
      </c>
      <c r="E63" s="56" t="s">
        <v>105</v>
      </c>
      <c r="F63" s="155">
        <v>123</v>
      </c>
      <c r="G63" s="229">
        <v>38.211382113821138</v>
      </c>
      <c r="H63" s="230">
        <v>35.772357723577237</v>
      </c>
      <c r="I63" s="327">
        <v>15.447154471544716</v>
      </c>
      <c r="J63" s="230">
        <v>58.536585365853654</v>
      </c>
      <c r="O63" s="285"/>
      <c r="P63" s="285"/>
      <c r="Q63" s="285"/>
      <c r="R63" s="285"/>
    </row>
    <row r="64" spans="1:18" s="35" customFormat="1">
      <c r="A64" s="138">
        <v>4</v>
      </c>
      <c r="B64" s="138">
        <v>2</v>
      </c>
      <c r="C64" s="139">
        <v>3</v>
      </c>
      <c r="D64" s="128">
        <v>158004</v>
      </c>
      <c r="E64" s="56" t="s">
        <v>30</v>
      </c>
      <c r="F64" s="155">
        <v>117</v>
      </c>
      <c r="G64" s="229">
        <v>56.410256410256409</v>
      </c>
      <c r="H64" s="230">
        <v>48.717948717948715</v>
      </c>
      <c r="I64" s="327">
        <v>24.786324786324787</v>
      </c>
      <c r="J64" s="230">
        <v>69.230769230769226</v>
      </c>
      <c r="O64" s="285"/>
      <c r="P64" s="285"/>
      <c r="Q64" s="285"/>
      <c r="R64" s="285"/>
    </row>
    <row r="65" spans="1:18" s="35" customFormat="1">
      <c r="A65" s="138">
        <v>4</v>
      </c>
      <c r="B65" s="138">
        <v>2</v>
      </c>
      <c r="C65" s="139">
        <v>3</v>
      </c>
      <c r="D65" s="128">
        <v>954012</v>
      </c>
      <c r="E65" s="56" t="s">
        <v>139</v>
      </c>
      <c r="F65" s="155">
        <v>60</v>
      </c>
      <c r="G65" s="229">
        <v>63.333333333333329</v>
      </c>
      <c r="H65" s="230">
        <v>21.666666666666668</v>
      </c>
      <c r="I65" s="327">
        <v>11.666666666666666</v>
      </c>
      <c r="J65" s="230">
        <v>70</v>
      </c>
      <c r="O65" s="285"/>
      <c r="P65" s="285"/>
      <c r="Q65" s="285"/>
      <c r="R65" s="285"/>
    </row>
    <row r="66" spans="1:18" s="35" customFormat="1">
      <c r="A66" s="138">
        <v>4</v>
      </c>
      <c r="B66" s="138">
        <v>2</v>
      </c>
      <c r="C66" s="142">
        <v>3</v>
      </c>
      <c r="D66" s="128">
        <v>370016</v>
      </c>
      <c r="E66" s="56" t="s">
        <v>73</v>
      </c>
      <c r="F66" s="155">
        <v>61</v>
      </c>
      <c r="G66" s="229">
        <v>45.901639344262293</v>
      </c>
      <c r="H66" s="230">
        <v>24.590163934426229</v>
      </c>
      <c r="I66" s="327">
        <v>6.557377049180328</v>
      </c>
      <c r="J66" s="230">
        <v>62.295081967213115</v>
      </c>
      <c r="O66" s="285"/>
      <c r="P66" s="285"/>
      <c r="Q66" s="285"/>
      <c r="R66" s="285"/>
    </row>
    <row r="67" spans="1:18" s="35" customFormat="1">
      <c r="A67" s="138">
        <v>4</v>
      </c>
      <c r="B67" s="138">
        <v>2</v>
      </c>
      <c r="C67" s="139">
        <v>3</v>
      </c>
      <c r="D67" s="128">
        <v>962016</v>
      </c>
      <c r="E67" s="56" t="s">
        <v>150</v>
      </c>
      <c r="F67" s="155">
        <v>28</v>
      </c>
      <c r="G67" s="229">
        <v>39.285714285714285</v>
      </c>
      <c r="H67" s="230">
        <v>21.428571428571427</v>
      </c>
      <c r="I67" s="327">
        <v>10.714285714285714</v>
      </c>
      <c r="J67" s="230">
        <v>60.714285714285708</v>
      </c>
      <c r="O67" s="285"/>
      <c r="P67" s="285"/>
      <c r="Q67" s="285"/>
      <c r="R67" s="285"/>
    </row>
    <row r="68" spans="1:18" s="35" customFormat="1">
      <c r="A68" s="138">
        <v>4</v>
      </c>
      <c r="B68" s="138">
        <v>2</v>
      </c>
      <c r="C68" s="139">
        <v>3</v>
      </c>
      <c r="D68" s="128">
        <v>370020</v>
      </c>
      <c r="E68" s="56" t="s">
        <v>74</v>
      </c>
      <c r="F68" s="155">
        <v>69</v>
      </c>
      <c r="G68" s="229">
        <v>57.971014492753625</v>
      </c>
      <c r="H68" s="230">
        <v>28.985507246376812</v>
      </c>
      <c r="I68" s="327">
        <v>17.391304347826086</v>
      </c>
      <c r="J68" s="230">
        <v>59.420289855072461</v>
      </c>
      <c r="O68" s="285"/>
      <c r="P68" s="285"/>
      <c r="Q68" s="285"/>
      <c r="R68" s="285"/>
    </row>
    <row r="69" spans="1:18" s="35" customFormat="1">
      <c r="A69" s="138">
        <v>4</v>
      </c>
      <c r="B69" s="138">
        <v>2</v>
      </c>
      <c r="C69" s="142">
        <v>3</v>
      </c>
      <c r="D69" s="128">
        <v>978020</v>
      </c>
      <c r="E69" s="56" t="s">
        <v>161</v>
      </c>
      <c r="F69" s="155">
        <v>164</v>
      </c>
      <c r="G69" s="229">
        <v>53.048780487804883</v>
      </c>
      <c r="H69" s="230">
        <v>18.902439024390244</v>
      </c>
      <c r="I69" s="327">
        <v>6.7073170731707323</v>
      </c>
      <c r="J69" s="230">
        <v>67.682926829268297</v>
      </c>
      <c r="O69" s="285"/>
      <c r="P69" s="285"/>
      <c r="Q69" s="285"/>
      <c r="R69" s="285"/>
    </row>
    <row r="70" spans="1:18" s="35" customFormat="1">
      <c r="A70" s="138">
        <v>4</v>
      </c>
      <c r="B70" s="138">
        <v>2</v>
      </c>
      <c r="C70" s="139">
        <v>3</v>
      </c>
      <c r="D70" s="128">
        <v>170020</v>
      </c>
      <c r="E70" s="56" t="s">
        <v>49</v>
      </c>
      <c r="F70" s="155">
        <v>255</v>
      </c>
      <c r="G70" s="229">
        <v>54.509803921568626</v>
      </c>
      <c r="H70" s="230">
        <v>32.549019607843135</v>
      </c>
      <c r="I70" s="327">
        <v>34.117647058823529</v>
      </c>
      <c r="J70" s="230">
        <v>29.411764705882355</v>
      </c>
      <c r="O70" s="285"/>
      <c r="P70" s="285"/>
      <c r="Q70" s="285"/>
      <c r="R70" s="285"/>
    </row>
    <row r="71" spans="1:18" s="35" customFormat="1">
      <c r="A71" s="138">
        <v>4</v>
      </c>
      <c r="B71" s="138">
        <v>2</v>
      </c>
      <c r="C71" s="139">
        <v>3</v>
      </c>
      <c r="D71" s="128">
        <v>154036</v>
      </c>
      <c r="E71" s="56" t="s">
        <v>29</v>
      </c>
      <c r="F71" s="155">
        <v>207</v>
      </c>
      <c r="G71" s="229">
        <v>71.014492753623188</v>
      </c>
      <c r="H71" s="230">
        <v>14.975845410628018</v>
      </c>
      <c r="I71" s="327">
        <v>35.748792270531396</v>
      </c>
      <c r="J71" s="230">
        <v>32.850241545893724</v>
      </c>
      <c r="O71" s="285"/>
      <c r="P71" s="285"/>
      <c r="Q71" s="285"/>
      <c r="R71" s="285"/>
    </row>
    <row r="72" spans="1:18" s="35" customFormat="1">
      <c r="A72" s="138">
        <v>4</v>
      </c>
      <c r="B72" s="138">
        <v>1</v>
      </c>
      <c r="C72" s="139">
        <v>3</v>
      </c>
      <c r="D72" s="128">
        <v>158026</v>
      </c>
      <c r="E72" s="56" t="s">
        <v>36</v>
      </c>
      <c r="F72" s="155">
        <v>161</v>
      </c>
      <c r="G72" s="229">
        <v>52.173913043478258</v>
      </c>
      <c r="H72" s="230">
        <v>41.614906832298139</v>
      </c>
      <c r="I72" s="327">
        <v>16.770186335403729</v>
      </c>
      <c r="J72" s="230">
        <v>75.776397515527947</v>
      </c>
      <c r="O72" s="285"/>
      <c r="P72" s="285"/>
      <c r="Q72" s="285"/>
      <c r="R72" s="285"/>
    </row>
    <row r="73" spans="1:18" s="35" customFormat="1">
      <c r="A73" s="138">
        <v>4</v>
      </c>
      <c r="B73" s="138">
        <v>1</v>
      </c>
      <c r="C73" s="139">
        <v>3</v>
      </c>
      <c r="D73" s="128">
        <v>562028</v>
      </c>
      <c r="E73" s="56" t="s">
        <v>111</v>
      </c>
      <c r="F73" s="155">
        <v>73</v>
      </c>
      <c r="G73" s="229">
        <v>36.986301369863014</v>
      </c>
      <c r="H73" s="230">
        <v>31.506849315068493</v>
      </c>
      <c r="I73" s="327">
        <v>20.547945205479451</v>
      </c>
      <c r="J73" s="230">
        <v>65.753424657534239</v>
      </c>
      <c r="O73" s="285"/>
      <c r="P73" s="285"/>
      <c r="Q73" s="285"/>
      <c r="R73" s="285"/>
    </row>
    <row r="74" spans="1:18" s="21" customFormat="1">
      <c r="A74" s="231">
        <v>4</v>
      </c>
      <c r="B74" s="231">
        <v>2</v>
      </c>
      <c r="C74" s="232">
        <v>3</v>
      </c>
      <c r="D74" s="233">
        <v>954024</v>
      </c>
      <c r="E74" s="234" t="s">
        <v>142</v>
      </c>
      <c r="F74" s="235">
        <v>12</v>
      </c>
      <c r="G74" s="229">
        <v>25</v>
      </c>
      <c r="H74" s="230">
        <v>16.666666666666664</v>
      </c>
      <c r="I74" s="327">
        <v>16.666666666666664</v>
      </c>
      <c r="J74" s="230">
        <v>75</v>
      </c>
      <c r="O74" s="285"/>
      <c r="P74" s="285"/>
      <c r="Q74" s="285"/>
      <c r="R74" s="285"/>
    </row>
    <row r="75" spans="1:18" s="35" customFormat="1">
      <c r="A75" s="138">
        <v>4</v>
      </c>
      <c r="B75" s="138">
        <v>2</v>
      </c>
      <c r="C75" s="139">
        <v>3</v>
      </c>
      <c r="D75" s="128">
        <v>978032</v>
      </c>
      <c r="E75" s="56" t="s">
        <v>164</v>
      </c>
      <c r="F75" s="155">
        <v>70</v>
      </c>
      <c r="G75" s="229">
        <v>37.142857142857146</v>
      </c>
      <c r="H75" s="230">
        <v>15.714285714285714</v>
      </c>
      <c r="I75" s="327">
        <v>8.5714285714285712</v>
      </c>
      <c r="J75" s="230">
        <v>65.714285714285708</v>
      </c>
      <c r="O75" s="285"/>
      <c r="P75" s="285"/>
      <c r="Q75" s="285"/>
      <c r="R75" s="285"/>
    </row>
    <row r="76" spans="1:18" s="35" customFormat="1">
      <c r="A76" s="138">
        <v>4</v>
      </c>
      <c r="B76" s="138">
        <v>2</v>
      </c>
      <c r="C76" s="139">
        <v>3</v>
      </c>
      <c r="D76" s="128">
        <v>382060</v>
      </c>
      <c r="E76" s="56" t="s">
        <v>93</v>
      </c>
      <c r="F76" s="155">
        <v>79</v>
      </c>
      <c r="G76" s="229">
        <v>58.22784810126582</v>
      </c>
      <c r="H76" s="230">
        <v>27.848101265822784</v>
      </c>
      <c r="I76" s="327">
        <v>20.253164556962027</v>
      </c>
      <c r="J76" s="230">
        <v>68.35443037974683</v>
      </c>
      <c r="O76" s="285"/>
      <c r="P76" s="285"/>
      <c r="Q76" s="285"/>
      <c r="R76" s="285"/>
    </row>
    <row r="77" spans="1:18" s="35" customFormat="1">
      <c r="A77" s="138">
        <v>4</v>
      </c>
      <c r="B77" s="138">
        <v>2</v>
      </c>
      <c r="C77" s="139">
        <v>3</v>
      </c>
      <c r="D77" s="128">
        <v>962060</v>
      </c>
      <c r="E77" s="56" t="s">
        <v>155</v>
      </c>
      <c r="F77" s="155">
        <v>27</v>
      </c>
      <c r="G77" s="229">
        <v>55.555555555555557</v>
      </c>
      <c r="H77" s="230">
        <v>33.333333333333329</v>
      </c>
      <c r="I77" s="327">
        <v>22.222222222222221</v>
      </c>
      <c r="J77" s="230">
        <v>77.777777777777786</v>
      </c>
      <c r="O77" s="285"/>
      <c r="P77" s="285"/>
      <c r="Q77" s="285"/>
      <c r="R77" s="285"/>
    </row>
    <row r="78" spans="1:18" s="35" customFormat="1">
      <c r="A78" s="138">
        <v>4</v>
      </c>
      <c r="B78" s="138">
        <v>2</v>
      </c>
      <c r="C78" s="139">
        <v>3</v>
      </c>
      <c r="D78" s="128">
        <v>362040</v>
      </c>
      <c r="E78" s="56" t="s">
        <v>70</v>
      </c>
      <c r="F78" s="155">
        <v>105</v>
      </c>
      <c r="G78" s="229">
        <v>48.571428571428569</v>
      </c>
      <c r="H78" s="230">
        <v>40</v>
      </c>
      <c r="I78" s="327">
        <v>20</v>
      </c>
      <c r="J78" s="230">
        <v>72.38095238095238</v>
      </c>
      <c r="O78" s="285"/>
      <c r="P78" s="285"/>
      <c r="Q78" s="285"/>
      <c r="R78" s="285"/>
    </row>
    <row r="79" spans="1:18" s="35" customFormat="1">
      <c r="A79" s="141"/>
      <c r="B79" s="141"/>
      <c r="C79" s="141"/>
      <c r="D79" s="132"/>
      <c r="E79" s="112" t="s">
        <v>211</v>
      </c>
      <c r="F79" s="156">
        <v>2042</v>
      </c>
      <c r="G79" s="283">
        <v>53.036238981390795</v>
      </c>
      <c r="H79" s="284">
        <v>29.87267384916748</v>
      </c>
      <c r="I79" s="284">
        <v>20.421155729676787</v>
      </c>
      <c r="J79" s="284">
        <v>60.430950048971596</v>
      </c>
    </row>
    <row r="80" spans="1:18" s="35" customFormat="1">
      <c r="A80" s="138">
        <v>5</v>
      </c>
      <c r="B80" s="138">
        <v>3</v>
      </c>
      <c r="C80" s="139">
        <v>3</v>
      </c>
      <c r="D80" s="128">
        <v>770004</v>
      </c>
      <c r="E80" s="56" t="s">
        <v>129</v>
      </c>
      <c r="F80" s="155">
        <v>56</v>
      </c>
      <c r="G80" s="229">
        <v>39.285714285714285</v>
      </c>
      <c r="H80" s="230">
        <v>35.714285714285715</v>
      </c>
      <c r="I80" s="327">
        <v>14.285714285714285</v>
      </c>
      <c r="J80" s="230">
        <v>64.285714285714292</v>
      </c>
      <c r="O80" s="285"/>
      <c r="P80" s="285"/>
      <c r="Q80" s="285"/>
      <c r="R80" s="285"/>
    </row>
    <row r="81" spans="1:18" s="35" customFormat="1">
      <c r="A81" s="138">
        <v>5</v>
      </c>
      <c r="B81" s="138">
        <v>3</v>
      </c>
      <c r="C81" s="139">
        <v>3</v>
      </c>
      <c r="D81" s="128">
        <v>570008</v>
      </c>
      <c r="E81" s="56" t="s">
        <v>119</v>
      </c>
      <c r="F81" s="155">
        <v>95</v>
      </c>
      <c r="G81" s="229">
        <v>40</v>
      </c>
      <c r="H81" s="230">
        <v>20</v>
      </c>
      <c r="I81" s="327">
        <v>15.789473684210526</v>
      </c>
      <c r="J81" s="230">
        <v>52.631578947368418</v>
      </c>
      <c r="O81" s="285"/>
      <c r="P81" s="285"/>
      <c r="Q81" s="285"/>
      <c r="R81" s="285"/>
    </row>
    <row r="82" spans="1:18" s="35" customFormat="1">
      <c r="A82" s="138">
        <v>5</v>
      </c>
      <c r="B82" s="138">
        <v>3</v>
      </c>
      <c r="C82" s="139">
        <v>3</v>
      </c>
      <c r="D82" s="128">
        <v>362004</v>
      </c>
      <c r="E82" s="56" t="s">
        <v>238</v>
      </c>
      <c r="F82" s="155">
        <v>81</v>
      </c>
      <c r="G82" s="229">
        <v>39.506172839506171</v>
      </c>
      <c r="H82" s="230">
        <v>19.753086419753085</v>
      </c>
      <c r="I82" s="327">
        <v>13.580246913580247</v>
      </c>
      <c r="J82" s="230">
        <v>50.617283950617285</v>
      </c>
      <c r="O82" s="285"/>
      <c r="P82" s="285"/>
      <c r="Q82" s="285"/>
      <c r="R82" s="285"/>
    </row>
    <row r="83" spans="1:18" s="35" customFormat="1">
      <c r="A83" s="138">
        <v>5</v>
      </c>
      <c r="B83" s="138">
        <v>3</v>
      </c>
      <c r="C83" s="139">
        <v>3</v>
      </c>
      <c r="D83" s="128">
        <v>362012</v>
      </c>
      <c r="E83" s="56" t="s">
        <v>64</v>
      </c>
      <c r="F83" s="155">
        <v>44</v>
      </c>
      <c r="G83" s="229">
        <v>43.18181818181818</v>
      </c>
      <c r="H83" s="230">
        <v>56.81818181818182</v>
      </c>
      <c r="I83" s="327">
        <v>25</v>
      </c>
      <c r="J83" s="230">
        <v>72.727272727272734</v>
      </c>
      <c r="O83" s="285"/>
      <c r="P83" s="285"/>
      <c r="Q83" s="285"/>
      <c r="R83" s="285"/>
    </row>
    <row r="84" spans="1:18" s="35" customFormat="1">
      <c r="A84" s="138">
        <v>5</v>
      </c>
      <c r="B84" s="138">
        <v>3</v>
      </c>
      <c r="C84" s="143">
        <v>3</v>
      </c>
      <c r="D84" s="128">
        <v>362016</v>
      </c>
      <c r="E84" s="56" t="s">
        <v>239</v>
      </c>
      <c r="F84" s="155">
        <v>119</v>
      </c>
      <c r="G84" s="229">
        <v>34.45378151260504</v>
      </c>
      <c r="H84" s="230">
        <v>19.327731092436977</v>
      </c>
      <c r="I84" s="327">
        <v>17.647058823529413</v>
      </c>
      <c r="J84" s="230">
        <v>75.630252100840337</v>
      </c>
      <c r="O84" s="285"/>
      <c r="P84" s="285"/>
      <c r="Q84" s="285"/>
      <c r="R84" s="285"/>
    </row>
    <row r="85" spans="1:18" s="35" customFormat="1">
      <c r="A85" s="138">
        <v>5</v>
      </c>
      <c r="B85" s="138">
        <v>3</v>
      </c>
      <c r="C85" s="139">
        <v>3</v>
      </c>
      <c r="D85" s="128">
        <v>154008</v>
      </c>
      <c r="E85" s="56" t="s">
        <v>25</v>
      </c>
      <c r="F85" s="155">
        <v>71</v>
      </c>
      <c r="G85" s="229">
        <v>57.74647887323944</v>
      </c>
      <c r="H85" s="230">
        <v>40.845070422535215</v>
      </c>
      <c r="I85" s="327">
        <v>36.619718309859159</v>
      </c>
      <c r="J85" s="230">
        <v>23.943661971830984</v>
      </c>
      <c r="O85" s="285"/>
      <c r="P85" s="285"/>
      <c r="Q85" s="285"/>
      <c r="R85" s="285"/>
    </row>
    <row r="86" spans="1:18" s="35" customFormat="1">
      <c r="A86" s="138">
        <v>5</v>
      </c>
      <c r="B86" s="138">
        <v>3</v>
      </c>
      <c r="C86" s="139">
        <v>3</v>
      </c>
      <c r="D86" s="128">
        <v>954008</v>
      </c>
      <c r="E86" s="56" t="s">
        <v>138</v>
      </c>
      <c r="F86" s="155">
        <v>127</v>
      </c>
      <c r="G86" s="229">
        <v>44.881889763779526</v>
      </c>
      <c r="H86" s="230">
        <v>43.30708661417323</v>
      </c>
      <c r="I86" s="327">
        <v>37.00787401574803</v>
      </c>
      <c r="J86" s="230">
        <v>54.330708661417326</v>
      </c>
      <c r="O86" s="285"/>
      <c r="P86" s="285"/>
      <c r="Q86" s="285"/>
      <c r="R86" s="285"/>
    </row>
    <row r="87" spans="1:18" s="35" customFormat="1">
      <c r="A87" s="138">
        <v>5</v>
      </c>
      <c r="B87" s="138">
        <v>3</v>
      </c>
      <c r="C87" s="139">
        <v>3</v>
      </c>
      <c r="D87" s="128">
        <v>362020</v>
      </c>
      <c r="E87" s="56" t="s">
        <v>65</v>
      </c>
      <c r="F87" s="155">
        <v>75</v>
      </c>
      <c r="G87" s="229">
        <v>37.333333333333336</v>
      </c>
      <c r="H87" s="230">
        <v>41.333333333333336</v>
      </c>
      <c r="I87" s="327">
        <v>25.333333333333336</v>
      </c>
      <c r="J87" s="230">
        <v>53.333333333333336</v>
      </c>
      <c r="O87" s="285"/>
      <c r="P87" s="285"/>
      <c r="Q87" s="285"/>
      <c r="R87" s="285"/>
    </row>
    <row r="88" spans="1:18" s="35" customFormat="1">
      <c r="A88" s="138">
        <v>5</v>
      </c>
      <c r="B88" s="138">
        <v>3</v>
      </c>
      <c r="C88" s="139">
        <v>3</v>
      </c>
      <c r="D88" s="128">
        <v>370012</v>
      </c>
      <c r="E88" s="56" t="s">
        <v>72</v>
      </c>
      <c r="F88" s="155">
        <v>85</v>
      </c>
      <c r="G88" s="229">
        <v>43.529411764705884</v>
      </c>
      <c r="H88" s="230">
        <v>27.058823529411764</v>
      </c>
      <c r="I88" s="327">
        <v>16.470588235294116</v>
      </c>
      <c r="J88" s="230">
        <v>58.82352941176471</v>
      </c>
      <c r="O88" s="285"/>
      <c r="P88" s="285"/>
      <c r="Q88" s="285"/>
      <c r="R88" s="285"/>
    </row>
    <row r="89" spans="1:18" s="35" customFormat="1">
      <c r="A89" s="138">
        <v>5</v>
      </c>
      <c r="B89" s="138">
        <v>3</v>
      </c>
      <c r="C89" s="139">
        <v>3</v>
      </c>
      <c r="D89" s="128">
        <v>154012</v>
      </c>
      <c r="E89" s="56" t="s">
        <v>26</v>
      </c>
      <c r="F89" s="155">
        <v>179</v>
      </c>
      <c r="G89" s="229">
        <v>62.569832402234638</v>
      </c>
      <c r="H89" s="230">
        <v>12.290502793296088</v>
      </c>
      <c r="I89" s="327">
        <v>17.318435754189945</v>
      </c>
      <c r="J89" s="230">
        <v>41.340782122905026</v>
      </c>
      <c r="O89" s="285"/>
      <c r="P89" s="285"/>
      <c r="Q89" s="285"/>
      <c r="R89" s="285"/>
    </row>
    <row r="90" spans="1:18" s="35" customFormat="1">
      <c r="A90" s="138">
        <v>5</v>
      </c>
      <c r="B90" s="138">
        <v>3</v>
      </c>
      <c r="C90" s="139">
        <v>3</v>
      </c>
      <c r="D90" s="128">
        <v>154016</v>
      </c>
      <c r="E90" s="56" t="s">
        <v>27</v>
      </c>
      <c r="F90" s="155">
        <v>110</v>
      </c>
      <c r="G90" s="229">
        <v>60.909090909090914</v>
      </c>
      <c r="H90" s="230">
        <v>15.454545454545453</v>
      </c>
      <c r="I90" s="327">
        <v>21.818181818181817</v>
      </c>
      <c r="J90" s="230">
        <v>34.545454545454547</v>
      </c>
      <c r="O90" s="285"/>
      <c r="P90" s="285"/>
      <c r="Q90" s="285"/>
      <c r="R90" s="285"/>
    </row>
    <row r="91" spans="1:18" s="35" customFormat="1">
      <c r="A91" s="138">
        <v>5</v>
      </c>
      <c r="B91" s="138">
        <v>3</v>
      </c>
      <c r="C91" s="139">
        <v>3</v>
      </c>
      <c r="D91" s="128">
        <v>566012</v>
      </c>
      <c r="E91" s="56" t="s">
        <v>115</v>
      </c>
      <c r="F91" s="155">
        <v>53</v>
      </c>
      <c r="G91" s="229">
        <v>37.735849056603776</v>
      </c>
      <c r="H91" s="230">
        <v>49.056603773584904</v>
      </c>
      <c r="I91" s="327">
        <v>37.735849056603776</v>
      </c>
      <c r="J91" s="230">
        <v>58.490566037735846</v>
      </c>
      <c r="O91" s="285"/>
      <c r="P91" s="285"/>
      <c r="Q91" s="285"/>
      <c r="R91" s="285"/>
    </row>
    <row r="92" spans="1:18" s="35" customFormat="1">
      <c r="A92" s="138">
        <v>5</v>
      </c>
      <c r="B92" s="138">
        <v>3</v>
      </c>
      <c r="C92" s="139">
        <v>3</v>
      </c>
      <c r="D92" s="128">
        <v>554020</v>
      </c>
      <c r="E92" s="56" t="s">
        <v>101</v>
      </c>
      <c r="F92" s="155">
        <v>65</v>
      </c>
      <c r="G92" s="229">
        <v>29.230769230769234</v>
      </c>
      <c r="H92" s="230">
        <v>21.53846153846154</v>
      </c>
      <c r="I92" s="327">
        <v>7.6923076923076925</v>
      </c>
      <c r="J92" s="230">
        <v>55.384615384615387</v>
      </c>
      <c r="O92" s="285"/>
      <c r="P92" s="285"/>
      <c r="Q92" s="285"/>
      <c r="R92" s="285"/>
    </row>
    <row r="93" spans="1:18" s="35" customFormat="1">
      <c r="A93" s="138">
        <v>5</v>
      </c>
      <c r="B93" s="138">
        <v>3</v>
      </c>
      <c r="C93" s="139">
        <v>3</v>
      </c>
      <c r="D93" s="128">
        <v>374012</v>
      </c>
      <c r="E93" s="56" t="s">
        <v>75</v>
      </c>
      <c r="F93" s="155">
        <v>98</v>
      </c>
      <c r="G93" s="229">
        <v>27.551020408163261</v>
      </c>
      <c r="H93" s="230">
        <v>39.795918367346935</v>
      </c>
      <c r="I93" s="327">
        <v>32.653061224489797</v>
      </c>
      <c r="J93" s="230">
        <v>53.061224489795919</v>
      </c>
      <c r="O93" s="285"/>
      <c r="P93" s="285"/>
      <c r="Q93" s="285"/>
      <c r="R93" s="285"/>
    </row>
    <row r="94" spans="1:18" s="35" customFormat="1">
      <c r="A94" s="138">
        <v>5</v>
      </c>
      <c r="B94" s="138">
        <v>3</v>
      </c>
      <c r="C94" s="139">
        <v>3</v>
      </c>
      <c r="D94" s="128">
        <v>158008</v>
      </c>
      <c r="E94" s="56" t="s">
        <v>31</v>
      </c>
      <c r="F94" s="155">
        <v>41</v>
      </c>
      <c r="G94" s="229">
        <v>41.463414634146339</v>
      </c>
      <c r="H94" s="230">
        <v>29.268292682926827</v>
      </c>
      <c r="I94" s="327">
        <v>17.073170731707318</v>
      </c>
      <c r="J94" s="230">
        <v>46.341463414634148</v>
      </c>
      <c r="O94" s="285"/>
      <c r="P94" s="285"/>
      <c r="Q94" s="285"/>
      <c r="R94" s="285"/>
    </row>
    <row r="95" spans="1:18" s="35" customFormat="1">
      <c r="A95" s="138">
        <v>5</v>
      </c>
      <c r="B95" s="138">
        <v>3</v>
      </c>
      <c r="C95" s="139">
        <v>3</v>
      </c>
      <c r="D95" s="128">
        <v>158012</v>
      </c>
      <c r="E95" s="56" t="s">
        <v>32</v>
      </c>
      <c r="F95" s="155">
        <v>39</v>
      </c>
      <c r="G95" s="229">
        <v>56.410256410256409</v>
      </c>
      <c r="H95" s="230">
        <v>35.897435897435898</v>
      </c>
      <c r="I95" s="327">
        <v>20.512820512820511</v>
      </c>
      <c r="J95" s="230">
        <v>43.589743589743591</v>
      </c>
      <c r="O95" s="285"/>
      <c r="P95" s="285"/>
      <c r="Q95" s="285"/>
      <c r="R95" s="285"/>
    </row>
    <row r="96" spans="1:18" s="35" customFormat="1">
      <c r="A96" s="138">
        <v>5</v>
      </c>
      <c r="B96" s="138">
        <v>3</v>
      </c>
      <c r="C96" s="139">
        <v>3</v>
      </c>
      <c r="D96" s="128">
        <v>334016</v>
      </c>
      <c r="E96" s="56" t="s">
        <v>59</v>
      </c>
      <c r="F96" s="155">
        <v>200</v>
      </c>
      <c r="G96" s="229">
        <v>47.5</v>
      </c>
      <c r="H96" s="230">
        <v>25</v>
      </c>
      <c r="I96" s="327">
        <v>10.5</v>
      </c>
      <c r="J96" s="230">
        <v>63</v>
      </c>
      <c r="O96" s="285"/>
      <c r="P96" s="285"/>
      <c r="Q96" s="285"/>
      <c r="R96" s="285"/>
    </row>
    <row r="97" spans="1:18" s="35" customFormat="1">
      <c r="A97" s="138">
        <v>5</v>
      </c>
      <c r="B97" s="138">
        <v>3</v>
      </c>
      <c r="C97" s="139">
        <v>3</v>
      </c>
      <c r="D97" s="128">
        <v>166012</v>
      </c>
      <c r="E97" s="56" t="s">
        <v>45</v>
      </c>
      <c r="F97" s="155">
        <v>55</v>
      </c>
      <c r="G97" s="229">
        <v>56.36363636363636</v>
      </c>
      <c r="H97" s="230">
        <v>18.181818181818183</v>
      </c>
      <c r="I97" s="327">
        <v>16.363636363636363</v>
      </c>
      <c r="J97" s="230">
        <v>32.727272727272727</v>
      </c>
      <c r="O97" s="285"/>
      <c r="P97" s="285"/>
      <c r="Q97" s="285"/>
      <c r="R97" s="285"/>
    </row>
    <row r="98" spans="1:18" s="35" customFormat="1">
      <c r="A98" s="138">
        <v>5</v>
      </c>
      <c r="B98" s="138">
        <v>3</v>
      </c>
      <c r="C98" s="139">
        <v>3</v>
      </c>
      <c r="D98" s="128">
        <v>766040</v>
      </c>
      <c r="E98" s="56" t="s">
        <v>127</v>
      </c>
      <c r="F98" s="155">
        <v>69</v>
      </c>
      <c r="G98" s="229">
        <v>42.028985507246375</v>
      </c>
      <c r="H98" s="230">
        <v>33.333333333333329</v>
      </c>
      <c r="I98" s="327">
        <v>21.739130434782609</v>
      </c>
      <c r="J98" s="230">
        <v>63.768115942028977</v>
      </c>
      <c r="O98" s="285"/>
      <c r="P98" s="285"/>
      <c r="Q98" s="285"/>
      <c r="R98" s="285"/>
    </row>
    <row r="99" spans="1:18" s="35" customFormat="1">
      <c r="A99" s="138">
        <v>5</v>
      </c>
      <c r="B99" s="138">
        <v>3</v>
      </c>
      <c r="C99" s="139">
        <v>3</v>
      </c>
      <c r="D99" s="128">
        <v>766044</v>
      </c>
      <c r="E99" s="56" t="s">
        <v>128</v>
      </c>
      <c r="F99" s="155">
        <v>40</v>
      </c>
      <c r="G99" s="229">
        <v>47.5</v>
      </c>
      <c r="H99" s="230">
        <v>40</v>
      </c>
      <c r="I99" s="327">
        <v>15</v>
      </c>
      <c r="J99" s="230">
        <v>62.5</v>
      </c>
      <c r="O99" s="285"/>
      <c r="P99" s="285"/>
      <c r="Q99" s="285"/>
      <c r="R99" s="285"/>
    </row>
    <row r="100" spans="1:18" s="35" customFormat="1">
      <c r="A100" s="138">
        <v>5</v>
      </c>
      <c r="B100" s="138">
        <v>3</v>
      </c>
      <c r="C100" s="139">
        <v>3</v>
      </c>
      <c r="D100" s="128">
        <v>758024</v>
      </c>
      <c r="E100" s="56" t="s">
        <v>124</v>
      </c>
      <c r="F100" s="155">
        <v>55</v>
      </c>
      <c r="G100" s="229">
        <v>50.909090909090907</v>
      </c>
      <c r="H100" s="230">
        <v>30.909090909090907</v>
      </c>
      <c r="I100" s="327">
        <v>10.909090909090908</v>
      </c>
      <c r="J100" s="230">
        <v>52.72727272727272</v>
      </c>
      <c r="O100" s="285"/>
      <c r="P100" s="285"/>
      <c r="Q100" s="285"/>
      <c r="R100" s="285"/>
    </row>
    <row r="101" spans="1:18" s="35" customFormat="1">
      <c r="A101" s="138">
        <v>5</v>
      </c>
      <c r="B101" s="138">
        <v>3</v>
      </c>
      <c r="C101" s="139">
        <v>3</v>
      </c>
      <c r="D101" s="128">
        <v>382032</v>
      </c>
      <c r="E101" s="56" t="s">
        <v>89</v>
      </c>
      <c r="F101" s="155">
        <v>60</v>
      </c>
      <c r="G101" s="229">
        <v>48.333333333333336</v>
      </c>
      <c r="H101" s="230">
        <v>38.333333333333336</v>
      </c>
      <c r="I101" s="327">
        <v>16.666666666666664</v>
      </c>
      <c r="J101" s="230">
        <v>71.666666666666671</v>
      </c>
      <c r="O101" s="285"/>
      <c r="P101" s="285"/>
      <c r="Q101" s="285"/>
      <c r="R101" s="285"/>
    </row>
    <row r="102" spans="1:18" s="35" customFormat="1">
      <c r="A102" s="138">
        <v>5</v>
      </c>
      <c r="B102" s="138">
        <v>3</v>
      </c>
      <c r="C102" s="139">
        <v>3</v>
      </c>
      <c r="D102" s="128">
        <v>158024</v>
      </c>
      <c r="E102" s="56" t="s">
        <v>35</v>
      </c>
      <c r="F102" s="155">
        <v>77</v>
      </c>
      <c r="G102" s="229">
        <v>42.857142857142854</v>
      </c>
      <c r="H102" s="230">
        <v>29.870129870129869</v>
      </c>
      <c r="I102" s="327">
        <v>18.181818181818183</v>
      </c>
      <c r="J102" s="230">
        <v>57.142857142857139</v>
      </c>
      <c r="O102" s="285"/>
      <c r="P102" s="285"/>
      <c r="Q102" s="285"/>
      <c r="R102" s="285"/>
    </row>
    <row r="103" spans="1:18" s="35" customFormat="1">
      <c r="A103" s="138">
        <v>5</v>
      </c>
      <c r="B103" s="138">
        <v>3</v>
      </c>
      <c r="C103" s="139">
        <v>3</v>
      </c>
      <c r="D103" s="128">
        <v>166016</v>
      </c>
      <c r="E103" s="56" t="s">
        <v>255</v>
      </c>
      <c r="F103" s="155">
        <v>189</v>
      </c>
      <c r="G103" s="229">
        <v>59.259259259259252</v>
      </c>
      <c r="H103" s="230">
        <v>33.333333333333329</v>
      </c>
      <c r="I103" s="327">
        <v>17.989417989417987</v>
      </c>
      <c r="J103" s="230">
        <v>20.634920634920633</v>
      </c>
      <c r="O103" s="285"/>
      <c r="P103" s="285"/>
      <c r="Q103" s="285"/>
      <c r="R103" s="285"/>
    </row>
    <row r="104" spans="1:18" s="35" customFormat="1">
      <c r="A104" s="138">
        <v>5</v>
      </c>
      <c r="B104" s="138">
        <v>3</v>
      </c>
      <c r="C104" s="139">
        <v>3</v>
      </c>
      <c r="D104" s="128">
        <v>978028</v>
      </c>
      <c r="E104" s="56" t="s">
        <v>163</v>
      </c>
      <c r="F104" s="155">
        <v>296</v>
      </c>
      <c r="G104" s="229">
        <v>41.554054054054049</v>
      </c>
      <c r="H104" s="230">
        <v>36.148648648648653</v>
      </c>
      <c r="I104" s="327">
        <v>22.972972972972975</v>
      </c>
      <c r="J104" s="230">
        <v>50</v>
      </c>
      <c r="O104" s="285"/>
      <c r="P104" s="285"/>
      <c r="Q104" s="285"/>
      <c r="R104" s="285"/>
    </row>
    <row r="105" spans="1:18" s="35" customFormat="1">
      <c r="A105" s="138">
        <v>5</v>
      </c>
      <c r="B105" s="138">
        <v>3</v>
      </c>
      <c r="C105" s="139">
        <v>3</v>
      </c>
      <c r="D105" s="128">
        <v>974040</v>
      </c>
      <c r="E105" s="56" t="s">
        <v>158</v>
      </c>
      <c r="F105" s="155">
        <v>134</v>
      </c>
      <c r="G105" s="229">
        <v>54.477611940298509</v>
      </c>
      <c r="H105" s="230">
        <v>32.835820895522389</v>
      </c>
      <c r="I105" s="327">
        <v>14.925373134328357</v>
      </c>
      <c r="J105" s="230">
        <v>72.388059701492537</v>
      </c>
      <c r="O105" s="285"/>
      <c r="P105" s="285"/>
      <c r="Q105" s="285"/>
      <c r="R105" s="285"/>
    </row>
    <row r="106" spans="1:18" s="35" customFormat="1">
      <c r="A106" s="138">
        <v>5</v>
      </c>
      <c r="B106" s="138">
        <v>3</v>
      </c>
      <c r="C106" s="139">
        <v>3</v>
      </c>
      <c r="D106" s="128">
        <v>170044</v>
      </c>
      <c r="E106" s="56" t="s">
        <v>52</v>
      </c>
      <c r="F106" s="155">
        <v>124</v>
      </c>
      <c r="G106" s="229">
        <v>63.70967741935484</v>
      </c>
      <c r="H106" s="230">
        <v>29.032258064516132</v>
      </c>
      <c r="I106" s="327">
        <v>45.967741935483872</v>
      </c>
      <c r="J106" s="230">
        <v>16.129032258064516</v>
      </c>
      <c r="O106" s="285"/>
      <c r="P106" s="285"/>
      <c r="Q106" s="285"/>
      <c r="R106" s="285"/>
    </row>
    <row r="107" spans="1:18" s="35" customFormat="1">
      <c r="A107" s="138">
        <v>5</v>
      </c>
      <c r="B107" s="138">
        <v>3</v>
      </c>
      <c r="C107" s="139">
        <v>3</v>
      </c>
      <c r="D107" s="128">
        <v>562036</v>
      </c>
      <c r="E107" s="56" t="s">
        <v>113</v>
      </c>
      <c r="F107" s="155">
        <v>71</v>
      </c>
      <c r="G107" s="229">
        <v>54.929577464788736</v>
      </c>
      <c r="H107" s="230">
        <v>25.352112676056336</v>
      </c>
      <c r="I107" s="327">
        <v>14.084507042253522</v>
      </c>
      <c r="J107" s="230">
        <v>54.929577464788736</v>
      </c>
      <c r="O107" s="285"/>
      <c r="P107" s="285"/>
      <c r="Q107" s="285"/>
      <c r="R107" s="285"/>
    </row>
    <row r="108" spans="1:18" s="35" customFormat="1">
      <c r="A108" s="138">
        <v>5</v>
      </c>
      <c r="B108" s="138">
        <v>3</v>
      </c>
      <c r="C108" s="139">
        <v>3</v>
      </c>
      <c r="D108" s="128">
        <v>978040</v>
      </c>
      <c r="E108" s="56" t="s">
        <v>166</v>
      </c>
      <c r="F108" s="155">
        <v>108</v>
      </c>
      <c r="G108" s="229">
        <v>50</v>
      </c>
      <c r="H108" s="230">
        <v>29.629629629629626</v>
      </c>
      <c r="I108" s="327">
        <v>15.74074074074074</v>
      </c>
      <c r="J108" s="230">
        <v>56.481481481481474</v>
      </c>
      <c r="O108" s="285"/>
      <c r="P108" s="285"/>
      <c r="Q108" s="285"/>
      <c r="R108" s="285"/>
    </row>
    <row r="109" spans="1:18" s="35" customFormat="1">
      <c r="A109" s="138">
        <v>5</v>
      </c>
      <c r="B109" s="138">
        <v>3</v>
      </c>
      <c r="C109" s="139">
        <v>3</v>
      </c>
      <c r="D109" s="128">
        <v>158036</v>
      </c>
      <c r="E109" s="56" t="s">
        <v>39</v>
      </c>
      <c r="F109" s="155">
        <v>57</v>
      </c>
      <c r="G109" s="229">
        <v>57.894736842105267</v>
      </c>
      <c r="H109" s="230">
        <v>22.807017543859647</v>
      </c>
      <c r="I109" s="327">
        <v>5.2631578947368416</v>
      </c>
      <c r="J109" s="230">
        <v>38.596491228070171</v>
      </c>
      <c r="O109" s="285"/>
      <c r="P109" s="285"/>
      <c r="Q109" s="285"/>
      <c r="R109" s="285"/>
    </row>
    <row r="110" spans="1:18" s="35" customFormat="1">
      <c r="A110" s="138">
        <v>5</v>
      </c>
      <c r="B110" s="138">
        <v>3</v>
      </c>
      <c r="C110" s="139">
        <v>3</v>
      </c>
      <c r="D110" s="128">
        <v>334036</v>
      </c>
      <c r="E110" s="56" t="s">
        <v>61</v>
      </c>
      <c r="F110" s="155">
        <v>124</v>
      </c>
      <c r="G110" s="229">
        <v>49.193548387096776</v>
      </c>
      <c r="H110" s="230">
        <v>48.387096774193552</v>
      </c>
      <c r="I110" s="327">
        <v>18.548387096774192</v>
      </c>
      <c r="J110" s="230">
        <v>63.70967741935484</v>
      </c>
      <c r="O110" s="285"/>
      <c r="P110" s="285"/>
      <c r="Q110" s="285"/>
      <c r="R110" s="285"/>
    </row>
    <row r="111" spans="1:18" s="35" customFormat="1">
      <c r="A111" s="141"/>
      <c r="B111" s="141"/>
      <c r="C111" s="141"/>
      <c r="D111" s="148"/>
      <c r="E111" s="135" t="s">
        <v>212</v>
      </c>
      <c r="F111" s="156">
        <v>2997</v>
      </c>
      <c r="G111" s="283">
        <v>47.947947947947952</v>
      </c>
      <c r="H111" s="284">
        <v>30.697364030697365</v>
      </c>
      <c r="I111" s="284">
        <v>20.42042042042042</v>
      </c>
      <c r="J111" s="284">
        <v>50.917584250917578</v>
      </c>
    </row>
    <row r="112" spans="1:18" s="35" customFormat="1">
      <c r="A112" s="138">
        <v>6</v>
      </c>
      <c r="B112" s="138">
        <v>4</v>
      </c>
      <c r="C112" s="139">
        <v>3</v>
      </c>
      <c r="D112" s="128">
        <v>554004</v>
      </c>
      <c r="E112" s="56" t="s">
        <v>98</v>
      </c>
      <c r="F112" s="155">
        <v>53</v>
      </c>
      <c r="G112" s="229">
        <v>43.39622641509434</v>
      </c>
      <c r="H112" s="230">
        <v>20.754716981132077</v>
      </c>
      <c r="I112" s="327">
        <v>13.20754716981132</v>
      </c>
      <c r="J112" s="230">
        <v>67.924528301886795</v>
      </c>
      <c r="O112" s="285"/>
      <c r="P112" s="285"/>
      <c r="Q112" s="285"/>
      <c r="R112" s="285"/>
    </row>
    <row r="113" spans="1:18" s="35" customFormat="1">
      <c r="A113" s="138">
        <v>6</v>
      </c>
      <c r="B113" s="138">
        <v>4</v>
      </c>
      <c r="C113" s="139">
        <v>3</v>
      </c>
      <c r="D113" s="128">
        <v>382008</v>
      </c>
      <c r="E113" s="56" t="s">
        <v>84</v>
      </c>
      <c r="F113" s="155">
        <v>38</v>
      </c>
      <c r="G113" s="229">
        <v>31.578947368421051</v>
      </c>
      <c r="H113" s="230">
        <v>44.736842105263158</v>
      </c>
      <c r="I113" s="327">
        <v>39.473684210526315</v>
      </c>
      <c r="J113" s="230">
        <v>60.526315789473685</v>
      </c>
      <c r="O113" s="285"/>
      <c r="P113" s="285"/>
      <c r="Q113" s="285"/>
      <c r="R113" s="285"/>
    </row>
    <row r="114" spans="1:18" s="35" customFormat="1">
      <c r="A114" s="138">
        <v>6</v>
      </c>
      <c r="B114" s="138">
        <v>4</v>
      </c>
      <c r="C114" s="143">
        <v>3</v>
      </c>
      <c r="D114" s="128">
        <v>554012</v>
      </c>
      <c r="E114" s="56" t="s">
        <v>100</v>
      </c>
      <c r="F114" s="155">
        <v>143</v>
      </c>
      <c r="G114" s="229">
        <v>51.048951048951054</v>
      </c>
      <c r="H114" s="230">
        <v>31.46853146853147</v>
      </c>
      <c r="I114" s="327">
        <v>14.685314685314685</v>
      </c>
      <c r="J114" s="230">
        <v>55.944055944055947</v>
      </c>
      <c r="O114" s="285"/>
      <c r="P114" s="285"/>
      <c r="Q114" s="285"/>
      <c r="R114" s="285"/>
    </row>
    <row r="115" spans="1:18" s="35" customFormat="1">
      <c r="A115" s="138">
        <v>6</v>
      </c>
      <c r="B115" s="138">
        <v>4</v>
      </c>
      <c r="C115" s="139">
        <v>3</v>
      </c>
      <c r="D115" s="128">
        <v>382012</v>
      </c>
      <c r="E115" s="56" t="s">
        <v>85</v>
      </c>
      <c r="F115" s="155">
        <v>117</v>
      </c>
      <c r="G115" s="229">
        <v>30.76923076923077</v>
      </c>
      <c r="H115" s="230">
        <v>36.752136752136757</v>
      </c>
      <c r="I115" s="327">
        <v>25.641025641025639</v>
      </c>
      <c r="J115" s="230">
        <v>46.153846153846153</v>
      </c>
      <c r="O115" s="285"/>
      <c r="P115" s="285"/>
      <c r="Q115" s="285"/>
      <c r="R115" s="285"/>
    </row>
    <row r="116" spans="1:18" s="35" customFormat="1">
      <c r="A116" s="138">
        <v>6</v>
      </c>
      <c r="B116" s="138">
        <v>4</v>
      </c>
      <c r="C116" s="139">
        <v>3</v>
      </c>
      <c r="D116" s="128">
        <v>758004</v>
      </c>
      <c r="E116" s="56" t="s">
        <v>122</v>
      </c>
      <c r="F116" s="155">
        <v>56</v>
      </c>
      <c r="G116" s="229">
        <v>55.357142857142861</v>
      </c>
      <c r="H116" s="230">
        <v>53.571428571428569</v>
      </c>
      <c r="I116" s="327">
        <v>23.214285714285715</v>
      </c>
      <c r="J116" s="230">
        <v>51.785714285714292</v>
      </c>
      <c r="O116" s="285"/>
      <c r="P116" s="285"/>
      <c r="Q116" s="285"/>
      <c r="R116" s="285"/>
    </row>
    <row r="117" spans="1:18" s="35" customFormat="1">
      <c r="A117" s="138">
        <v>6</v>
      </c>
      <c r="B117" s="138">
        <v>4</v>
      </c>
      <c r="C117" s="139">
        <v>3</v>
      </c>
      <c r="D117" s="128">
        <v>558012</v>
      </c>
      <c r="E117" s="56" t="s">
        <v>102</v>
      </c>
      <c r="F117" s="155">
        <v>126</v>
      </c>
      <c r="G117" s="229">
        <v>61.904761904761905</v>
      </c>
      <c r="H117" s="230">
        <v>42.063492063492063</v>
      </c>
      <c r="I117" s="327">
        <v>30.158730158730158</v>
      </c>
      <c r="J117" s="230">
        <v>50</v>
      </c>
      <c r="O117" s="285"/>
      <c r="P117" s="285"/>
      <c r="Q117" s="285"/>
      <c r="R117" s="285"/>
    </row>
    <row r="118" spans="1:18" s="35" customFormat="1">
      <c r="A118" s="138">
        <v>6</v>
      </c>
      <c r="B118" s="138">
        <v>4</v>
      </c>
      <c r="C118" s="139">
        <v>3</v>
      </c>
      <c r="D118" s="128">
        <v>558016</v>
      </c>
      <c r="E118" s="56" t="s">
        <v>103</v>
      </c>
      <c r="F118" s="155">
        <v>158</v>
      </c>
      <c r="G118" s="229">
        <v>50</v>
      </c>
      <c r="H118" s="230">
        <v>34.177215189873415</v>
      </c>
      <c r="I118" s="327">
        <v>20.88607594936709</v>
      </c>
      <c r="J118" s="230">
        <v>51.265822784810119</v>
      </c>
      <c r="O118" s="285"/>
      <c r="P118" s="285"/>
      <c r="Q118" s="285"/>
      <c r="R118" s="285"/>
    </row>
    <row r="119" spans="1:18" s="35" customFormat="1">
      <c r="A119" s="138">
        <v>6</v>
      </c>
      <c r="B119" s="138">
        <v>4</v>
      </c>
      <c r="C119" s="139">
        <v>3</v>
      </c>
      <c r="D119" s="128">
        <v>566008</v>
      </c>
      <c r="E119" s="56" t="s">
        <v>114</v>
      </c>
      <c r="F119" s="155">
        <v>95</v>
      </c>
      <c r="G119" s="229">
        <v>28.421052631578945</v>
      </c>
      <c r="H119" s="230">
        <v>47.368421052631575</v>
      </c>
      <c r="I119" s="327">
        <v>35.789473684210527</v>
      </c>
      <c r="J119" s="230">
        <v>53.684210526315788</v>
      </c>
      <c r="O119" s="285"/>
      <c r="P119" s="285"/>
      <c r="Q119" s="285"/>
      <c r="R119" s="285"/>
    </row>
    <row r="120" spans="1:18" s="35" customFormat="1">
      <c r="A120" s="138">
        <v>6</v>
      </c>
      <c r="B120" s="138">
        <v>4</v>
      </c>
      <c r="C120" s="139">
        <v>3</v>
      </c>
      <c r="D120" s="128">
        <v>370004</v>
      </c>
      <c r="E120" s="56" t="s">
        <v>71</v>
      </c>
      <c r="F120" s="155">
        <v>95</v>
      </c>
      <c r="G120" s="229">
        <v>60</v>
      </c>
      <c r="H120" s="230">
        <v>36.84210526315789</v>
      </c>
      <c r="I120" s="327">
        <v>25.263157894736842</v>
      </c>
      <c r="J120" s="230">
        <v>43.15789473684211</v>
      </c>
      <c r="O120" s="285"/>
      <c r="P120" s="285"/>
      <c r="Q120" s="285"/>
      <c r="R120" s="285"/>
    </row>
    <row r="121" spans="1:18" s="35" customFormat="1">
      <c r="A121" s="138">
        <v>6</v>
      </c>
      <c r="B121" s="138">
        <v>4</v>
      </c>
      <c r="C121" s="139">
        <v>3</v>
      </c>
      <c r="D121" s="128">
        <v>562016</v>
      </c>
      <c r="E121" s="56" t="s">
        <v>108</v>
      </c>
      <c r="F121" s="155">
        <v>68</v>
      </c>
      <c r="G121" s="229">
        <v>60.294117647058819</v>
      </c>
      <c r="H121" s="230">
        <v>25</v>
      </c>
      <c r="I121" s="327">
        <v>19.117647058823529</v>
      </c>
      <c r="J121" s="230">
        <v>47.058823529411761</v>
      </c>
      <c r="O121" s="285"/>
      <c r="P121" s="285"/>
      <c r="Q121" s="285"/>
      <c r="R121" s="285"/>
    </row>
    <row r="122" spans="1:18" s="35" customFormat="1">
      <c r="A122" s="138">
        <v>6</v>
      </c>
      <c r="B122" s="138">
        <v>4</v>
      </c>
      <c r="C122" s="139">
        <v>3</v>
      </c>
      <c r="D122" s="128">
        <v>382020</v>
      </c>
      <c r="E122" s="56" t="s">
        <v>86</v>
      </c>
      <c r="F122" s="155">
        <v>102</v>
      </c>
      <c r="G122" s="229">
        <v>49.019607843137251</v>
      </c>
      <c r="H122" s="230">
        <v>29.411764705882355</v>
      </c>
      <c r="I122" s="327">
        <v>17.647058823529413</v>
      </c>
      <c r="J122" s="230">
        <v>50.980392156862742</v>
      </c>
      <c r="O122" s="285"/>
      <c r="P122" s="285"/>
      <c r="Q122" s="285"/>
      <c r="R122" s="285"/>
    </row>
    <row r="123" spans="1:18" s="35" customFormat="1">
      <c r="A123" s="138">
        <v>6</v>
      </c>
      <c r="B123" s="138">
        <v>4</v>
      </c>
      <c r="C123" s="139">
        <v>3</v>
      </c>
      <c r="D123" s="128">
        <v>954020</v>
      </c>
      <c r="E123" s="56" t="s">
        <v>141</v>
      </c>
      <c r="F123" s="155">
        <v>33</v>
      </c>
      <c r="G123" s="229">
        <v>36.363636363636367</v>
      </c>
      <c r="H123" s="230">
        <v>42.424242424242422</v>
      </c>
      <c r="I123" s="327">
        <v>27.27272727272727</v>
      </c>
      <c r="J123" s="230">
        <v>60.606060606060609</v>
      </c>
      <c r="O123" s="285"/>
      <c r="P123" s="285"/>
      <c r="Q123" s="285"/>
      <c r="R123" s="285"/>
    </row>
    <row r="124" spans="1:18" s="35" customFormat="1">
      <c r="A124" s="138">
        <v>6</v>
      </c>
      <c r="B124" s="138">
        <v>4</v>
      </c>
      <c r="C124" s="139">
        <v>3</v>
      </c>
      <c r="D124" s="128">
        <v>162016</v>
      </c>
      <c r="E124" s="56" t="s">
        <v>42</v>
      </c>
      <c r="F124" s="155">
        <v>91</v>
      </c>
      <c r="G124" s="229">
        <v>42.857142857142854</v>
      </c>
      <c r="H124" s="230">
        <v>42.857142857142854</v>
      </c>
      <c r="I124" s="327">
        <v>27.472527472527474</v>
      </c>
      <c r="J124" s="230">
        <v>43.956043956043956</v>
      </c>
      <c r="O124" s="285"/>
      <c r="P124" s="285"/>
      <c r="Q124" s="285"/>
      <c r="R124" s="285"/>
    </row>
    <row r="125" spans="1:18" s="35" customFormat="1">
      <c r="A125" s="138">
        <v>6</v>
      </c>
      <c r="B125" s="138">
        <v>4</v>
      </c>
      <c r="C125" s="139">
        <v>3</v>
      </c>
      <c r="D125" s="128">
        <v>154032</v>
      </c>
      <c r="E125" s="56" t="s">
        <v>28</v>
      </c>
      <c r="F125" s="155">
        <v>81</v>
      </c>
      <c r="G125" s="229">
        <v>69.135802469135797</v>
      </c>
      <c r="H125" s="230">
        <v>24.691358024691358</v>
      </c>
      <c r="I125" s="327">
        <v>23.456790123456788</v>
      </c>
      <c r="J125" s="230">
        <v>14.814814814814813</v>
      </c>
      <c r="O125" s="285"/>
      <c r="P125" s="285"/>
      <c r="Q125" s="285"/>
      <c r="R125" s="285"/>
    </row>
    <row r="126" spans="1:18" s="35" customFormat="1">
      <c r="A126" s="138">
        <v>6</v>
      </c>
      <c r="B126" s="138">
        <v>4</v>
      </c>
      <c r="C126" s="139">
        <v>3</v>
      </c>
      <c r="D126" s="128">
        <v>382024</v>
      </c>
      <c r="E126" s="56" t="s">
        <v>87</v>
      </c>
      <c r="F126" s="155">
        <v>29</v>
      </c>
      <c r="G126" s="229">
        <v>44.827586206896555</v>
      </c>
      <c r="H126" s="230">
        <v>65.517241379310349</v>
      </c>
      <c r="I126" s="327">
        <v>44.827586206896555</v>
      </c>
      <c r="J126" s="230">
        <v>55.172413793103445</v>
      </c>
      <c r="O126" s="285"/>
      <c r="P126" s="285"/>
      <c r="Q126" s="285"/>
      <c r="R126" s="285"/>
    </row>
    <row r="127" spans="1:18" s="35" customFormat="1">
      <c r="A127" s="138">
        <v>6</v>
      </c>
      <c r="B127" s="138">
        <v>4</v>
      </c>
      <c r="C127" s="139">
        <v>3</v>
      </c>
      <c r="D127" s="128">
        <v>378016</v>
      </c>
      <c r="E127" s="56" t="s">
        <v>80</v>
      </c>
      <c r="F127" s="155">
        <v>79</v>
      </c>
      <c r="G127" s="229">
        <v>26.582278481012654</v>
      </c>
      <c r="H127" s="230">
        <v>37.974683544303801</v>
      </c>
      <c r="I127" s="327">
        <v>30.37974683544304</v>
      </c>
      <c r="J127" s="230">
        <v>25.316455696202532</v>
      </c>
      <c r="O127" s="285"/>
      <c r="P127" s="285"/>
      <c r="Q127" s="285"/>
      <c r="R127" s="285"/>
    </row>
    <row r="128" spans="1:18" s="35" customFormat="1">
      <c r="A128" s="138">
        <v>6</v>
      </c>
      <c r="B128" s="138">
        <v>4</v>
      </c>
      <c r="C128" s="139">
        <v>3</v>
      </c>
      <c r="D128" s="128">
        <v>382028</v>
      </c>
      <c r="E128" s="56" t="s">
        <v>88</v>
      </c>
      <c r="F128" s="155">
        <v>81</v>
      </c>
      <c r="G128" s="229">
        <v>44.444444444444443</v>
      </c>
      <c r="H128" s="230">
        <v>38.271604938271601</v>
      </c>
      <c r="I128" s="327">
        <v>25.925925925925924</v>
      </c>
      <c r="J128" s="230">
        <v>54.320987654320987</v>
      </c>
      <c r="O128" s="285"/>
      <c r="P128" s="285"/>
      <c r="Q128" s="285"/>
      <c r="R128" s="285"/>
    </row>
    <row r="129" spans="1:18" s="35" customFormat="1">
      <c r="A129" s="138">
        <v>6</v>
      </c>
      <c r="B129" s="138">
        <v>4</v>
      </c>
      <c r="C129" s="139">
        <v>3</v>
      </c>
      <c r="D129" s="128">
        <v>382044</v>
      </c>
      <c r="E129" s="56" t="s">
        <v>90</v>
      </c>
      <c r="F129" s="155">
        <v>63</v>
      </c>
      <c r="G129" s="229">
        <v>50.793650793650791</v>
      </c>
      <c r="H129" s="230">
        <v>36.507936507936506</v>
      </c>
      <c r="I129" s="327">
        <v>12.698412698412698</v>
      </c>
      <c r="J129" s="230">
        <v>47.619047619047613</v>
      </c>
      <c r="O129" s="285"/>
      <c r="P129" s="285"/>
      <c r="Q129" s="285"/>
      <c r="R129" s="285"/>
    </row>
    <row r="130" spans="1:18" s="35" customFormat="1">
      <c r="A130" s="138">
        <v>6</v>
      </c>
      <c r="B130" s="138">
        <v>4</v>
      </c>
      <c r="C130" s="139">
        <v>3</v>
      </c>
      <c r="D130" s="128">
        <v>570028</v>
      </c>
      <c r="E130" s="56" t="s">
        <v>120</v>
      </c>
      <c r="F130" s="155">
        <v>106</v>
      </c>
      <c r="G130" s="229">
        <v>33.018867924528301</v>
      </c>
      <c r="H130" s="230">
        <v>46.226415094339622</v>
      </c>
      <c r="I130" s="327">
        <v>39.622641509433961</v>
      </c>
      <c r="J130" s="230">
        <v>39.622641509433961</v>
      </c>
      <c r="O130" s="285"/>
      <c r="P130" s="285"/>
      <c r="Q130" s="285"/>
      <c r="R130" s="285"/>
    </row>
    <row r="131" spans="1:18" s="35" customFormat="1">
      <c r="A131" s="138">
        <v>6</v>
      </c>
      <c r="B131" s="138">
        <v>4</v>
      </c>
      <c r="C131" s="139">
        <v>3</v>
      </c>
      <c r="D131" s="128">
        <v>378024</v>
      </c>
      <c r="E131" s="56" t="s">
        <v>81</v>
      </c>
      <c r="F131" s="155">
        <v>97</v>
      </c>
      <c r="G131" s="229">
        <v>39.175257731958766</v>
      </c>
      <c r="H131" s="230">
        <v>39.175257731958766</v>
      </c>
      <c r="I131" s="327">
        <v>21.649484536082475</v>
      </c>
      <c r="J131" s="230">
        <v>74.226804123711347</v>
      </c>
      <c r="O131" s="285"/>
      <c r="P131" s="285"/>
      <c r="Q131" s="285"/>
      <c r="R131" s="285"/>
    </row>
    <row r="132" spans="1:18" s="35" customFormat="1">
      <c r="A132" s="138">
        <v>6</v>
      </c>
      <c r="B132" s="138">
        <v>4</v>
      </c>
      <c r="C132" s="139">
        <v>3</v>
      </c>
      <c r="D132" s="128">
        <v>962052</v>
      </c>
      <c r="E132" s="56" t="s">
        <v>154</v>
      </c>
      <c r="F132" s="155">
        <v>28</v>
      </c>
      <c r="G132" s="229">
        <v>64.285714285714292</v>
      </c>
      <c r="H132" s="230">
        <v>39.285714285714285</v>
      </c>
      <c r="I132" s="327">
        <v>21.428571428571427</v>
      </c>
      <c r="J132" s="230">
        <v>53.571428571428569</v>
      </c>
      <c r="O132" s="285"/>
      <c r="P132" s="285"/>
      <c r="Q132" s="285"/>
      <c r="R132" s="285"/>
    </row>
    <row r="133" spans="1:18" s="35" customFormat="1">
      <c r="A133" s="138">
        <v>6</v>
      </c>
      <c r="B133" s="138">
        <v>4</v>
      </c>
      <c r="C133" s="139">
        <v>3</v>
      </c>
      <c r="D133" s="128">
        <v>770032</v>
      </c>
      <c r="E133" s="56" t="s">
        <v>131</v>
      </c>
      <c r="F133" s="155">
        <v>104</v>
      </c>
      <c r="G133" s="229">
        <v>38.461538461538467</v>
      </c>
      <c r="H133" s="230">
        <v>32.692307692307693</v>
      </c>
      <c r="I133" s="327">
        <v>25</v>
      </c>
      <c r="J133" s="230">
        <v>54.807692307692314</v>
      </c>
      <c r="O133" s="285"/>
      <c r="P133" s="285"/>
      <c r="Q133" s="285"/>
      <c r="R133" s="285"/>
    </row>
    <row r="134" spans="1:18" s="35" customFormat="1">
      <c r="A134" s="138">
        <v>6</v>
      </c>
      <c r="B134" s="138">
        <v>4</v>
      </c>
      <c r="C134" s="139">
        <v>3</v>
      </c>
      <c r="D134" s="128">
        <v>374036</v>
      </c>
      <c r="E134" s="56" t="s">
        <v>76</v>
      </c>
      <c r="F134" s="155">
        <v>76</v>
      </c>
      <c r="G134" s="229">
        <v>26.315789473684209</v>
      </c>
      <c r="H134" s="230">
        <v>35.526315789473685</v>
      </c>
      <c r="I134" s="327">
        <v>28.947368421052634</v>
      </c>
      <c r="J134" s="230">
        <v>48.684210526315788</v>
      </c>
      <c r="O134" s="285"/>
      <c r="P134" s="285"/>
      <c r="Q134" s="285"/>
      <c r="R134" s="285"/>
    </row>
    <row r="135" spans="1:18" s="35" customFormat="1">
      <c r="A135" s="138">
        <v>6</v>
      </c>
      <c r="B135" s="138">
        <v>4</v>
      </c>
      <c r="C135" s="139">
        <v>3</v>
      </c>
      <c r="D135" s="128">
        <v>754028</v>
      </c>
      <c r="E135" s="56" t="s">
        <v>269</v>
      </c>
      <c r="F135" s="155">
        <v>118</v>
      </c>
      <c r="G135" s="229">
        <v>48.305084745762713</v>
      </c>
      <c r="H135" s="230">
        <v>60.169491525423723</v>
      </c>
      <c r="I135" s="327">
        <v>33.050847457627121</v>
      </c>
      <c r="J135" s="230">
        <v>41.525423728813557</v>
      </c>
      <c r="O135" s="285"/>
      <c r="P135" s="285"/>
      <c r="Q135" s="285"/>
      <c r="R135" s="285"/>
    </row>
    <row r="136" spans="1:18" s="35" customFormat="1">
      <c r="A136" s="138">
        <v>6</v>
      </c>
      <c r="B136" s="138">
        <v>4</v>
      </c>
      <c r="C136" s="139">
        <v>3</v>
      </c>
      <c r="D136" s="128">
        <v>382048</v>
      </c>
      <c r="E136" s="56" t="s">
        <v>91</v>
      </c>
      <c r="F136" s="155">
        <v>57</v>
      </c>
      <c r="G136" s="229">
        <v>56.140350877192979</v>
      </c>
      <c r="H136" s="230">
        <v>14.035087719298245</v>
      </c>
      <c r="I136" s="327">
        <v>85.964912280701753</v>
      </c>
      <c r="J136" s="230">
        <v>5.2631578947368416</v>
      </c>
      <c r="O136" s="285"/>
      <c r="P136" s="285"/>
      <c r="Q136" s="285"/>
      <c r="R136" s="285"/>
    </row>
    <row r="137" spans="1:18" s="35" customFormat="1">
      <c r="A137" s="138">
        <v>6</v>
      </c>
      <c r="B137" s="138">
        <v>4</v>
      </c>
      <c r="C137" s="139">
        <v>3</v>
      </c>
      <c r="D137" s="128">
        <v>170032</v>
      </c>
      <c r="E137" s="56" t="s">
        <v>51</v>
      </c>
      <c r="F137" s="155">
        <v>118</v>
      </c>
      <c r="G137" s="229">
        <v>52.542372881355938</v>
      </c>
      <c r="H137" s="230">
        <v>22.033898305084744</v>
      </c>
      <c r="I137" s="327">
        <v>43.220338983050851</v>
      </c>
      <c r="J137" s="230">
        <v>29.66101694915254</v>
      </c>
      <c r="O137" s="285"/>
      <c r="P137" s="285"/>
      <c r="Q137" s="285"/>
      <c r="R137" s="285"/>
    </row>
    <row r="138" spans="1:18" s="35" customFormat="1">
      <c r="A138" s="138">
        <v>6</v>
      </c>
      <c r="B138" s="138">
        <v>4</v>
      </c>
      <c r="C138" s="139">
        <v>3</v>
      </c>
      <c r="D138" s="128">
        <v>378028</v>
      </c>
      <c r="E138" s="56" t="s">
        <v>82</v>
      </c>
      <c r="F138" s="155">
        <v>74</v>
      </c>
      <c r="G138" s="229">
        <v>45.945945945945951</v>
      </c>
      <c r="H138" s="230">
        <v>37.837837837837839</v>
      </c>
      <c r="I138" s="327">
        <v>21.621621621621621</v>
      </c>
      <c r="J138" s="230">
        <v>43.243243243243242</v>
      </c>
      <c r="O138" s="285"/>
      <c r="P138" s="285"/>
      <c r="Q138" s="285"/>
      <c r="R138" s="285"/>
    </row>
    <row r="139" spans="1:18" s="35" customFormat="1">
      <c r="A139" s="138">
        <v>6</v>
      </c>
      <c r="B139" s="138">
        <v>4</v>
      </c>
      <c r="C139" s="139">
        <v>3</v>
      </c>
      <c r="D139" s="128">
        <v>958040</v>
      </c>
      <c r="E139" s="56" t="s">
        <v>147</v>
      </c>
      <c r="F139" s="155">
        <v>48</v>
      </c>
      <c r="G139" s="229">
        <v>37.5</v>
      </c>
      <c r="H139" s="230">
        <v>39.583333333333329</v>
      </c>
      <c r="I139" s="327">
        <v>35.416666666666671</v>
      </c>
      <c r="J139" s="230">
        <v>43.75</v>
      </c>
      <c r="O139" s="285"/>
      <c r="P139" s="285"/>
      <c r="Q139" s="285"/>
      <c r="R139" s="285"/>
    </row>
    <row r="140" spans="1:18" s="35" customFormat="1">
      <c r="A140" s="138">
        <v>6</v>
      </c>
      <c r="B140" s="138">
        <v>4</v>
      </c>
      <c r="C140" s="139">
        <v>3</v>
      </c>
      <c r="D140" s="128">
        <v>954028</v>
      </c>
      <c r="E140" s="56" t="s">
        <v>143</v>
      </c>
      <c r="F140" s="155">
        <v>77</v>
      </c>
      <c r="G140" s="229">
        <v>46.753246753246749</v>
      </c>
      <c r="H140" s="230">
        <v>29.870129870129869</v>
      </c>
      <c r="I140" s="327">
        <v>20.779220779220779</v>
      </c>
      <c r="J140" s="230">
        <v>32.467532467532465</v>
      </c>
      <c r="O140" s="285"/>
      <c r="P140" s="285"/>
      <c r="Q140" s="285"/>
      <c r="R140" s="285"/>
    </row>
    <row r="141" spans="1:18" s="35" customFormat="1">
      <c r="A141" s="138">
        <v>6</v>
      </c>
      <c r="B141" s="138">
        <v>4</v>
      </c>
      <c r="C141" s="139">
        <v>3</v>
      </c>
      <c r="D141" s="128">
        <v>958044</v>
      </c>
      <c r="E141" s="56" t="s">
        <v>148</v>
      </c>
      <c r="F141" s="155">
        <v>21</v>
      </c>
      <c r="G141" s="229">
        <v>28.571428571428569</v>
      </c>
      <c r="H141" s="230">
        <v>38.095238095238095</v>
      </c>
      <c r="I141" s="327">
        <v>33.333333333333329</v>
      </c>
      <c r="J141" s="230">
        <v>66.666666666666657</v>
      </c>
      <c r="O141" s="285"/>
      <c r="P141" s="285"/>
      <c r="Q141" s="285"/>
      <c r="R141" s="285"/>
    </row>
    <row r="142" spans="1:18" s="35" customFormat="1">
      <c r="A142" s="138">
        <v>6</v>
      </c>
      <c r="B142" s="138">
        <v>4</v>
      </c>
      <c r="C142" s="139">
        <v>3</v>
      </c>
      <c r="D142" s="128">
        <v>754044</v>
      </c>
      <c r="E142" s="56" t="s">
        <v>220</v>
      </c>
      <c r="F142" s="155">
        <v>35</v>
      </c>
      <c r="G142" s="229">
        <v>51.428571428571423</v>
      </c>
      <c r="H142" s="230">
        <v>40</v>
      </c>
      <c r="I142" s="327">
        <v>17.142857142857142</v>
      </c>
      <c r="J142" s="230">
        <v>34.285714285714285</v>
      </c>
      <c r="O142" s="285"/>
      <c r="P142" s="285"/>
      <c r="Q142" s="285"/>
      <c r="R142" s="285"/>
    </row>
    <row r="143" spans="1:18" s="35" customFormat="1">
      <c r="A143" s="138">
        <v>6</v>
      </c>
      <c r="B143" s="138">
        <v>4</v>
      </c>
      <c r="C143" s="139">
        <v>3</v>
      </c>
      <c r="D143" s="128">
        <v>974044</v>
      </c>
      <c r="E143" s="56" t="s">
        <v>159</v>
      </c>
      <c r="F143" s="155">
        <v>102</v>
      </c>
      <c r="G143" s="229">
        <v>35.294117647058826</v>
      </c>
      <c r="H143" s="230">
        <v>34.313725490196077</v>
      </c>
      <c r="I143" s="327">
        <v>16.666666666666664</v>
      </c>
      <c r="J143" s="230">
        <v>68.627450980392155</v>
      </c>
      <c r="O143" s="285"/>
      <c r="P143" s="285"/>
      <c r="Q143" s="285"/>
      <c r="R143" s="285"/>
    </row>
    <row r="144" spans="1:18" s="35" customFormat="1">
      <c r="A144" s="138">
        <v>6</v>
      </c>
      <c r="B144" s="138">
        <v>4</v>
      </c>
      <c r="C144" s="139">
        <v>3</v>
      </c>
      <c r="D144" s="128">
        <v>378032</v>
      </c>
      <c r="E144" s="56" t="s">
        <v>83</v>
      </c>
      <c r="F144" s="155">
        <v>107</v>
      </c>
      <c r="G144" s="229">
        <v>30.841121495327101</v>
      </c>
      <c r="H144" s="230">
        <v>40.186915887850468</v>
      </c>
      <c r="I144" s="327">
        <v>31.775700934579437</v>
      </c>
      <c r="J144" s="230">
        <v>35.514018691588781</v>
      </c>
      <c r="O144" s="285"/>
      <c r="P144" s="285"/>
      <c r="Q144" s="285"/>
      <c r="R144" s="285"/>
    </row>
    <row r="145" spans="1:18" s="35" customFormat="1">
      <c r="A145" s="138">
        <v>6</v>
      </c>
      <c r="B145" s="138">
        <v>4</v>
      </c>
      <c r="C145" s="139">
        <v>3</v>
      </c>
      <c r="D145" s="128">
        <v>954032</v>
      </c>
      <c r="E145" s="56" t="s">
        <v>144</v>
      </c>
      <c r="F145" s="155">
        <v>66</v>
      </c>
      <c r="G145" s="229">
        <v>46.969696969696969</v>
      </c>
      <c r="H145" s="230">
        <v>21.212121212121211</v>
      </c>
      <c r="I145" s="327">
        <v>12.121212121212121</v>
      </c>
      <c r="J145" s="230">
        <v>54.54545454545454</v>
      </c>
      <c r="O145" s="285"/>
      <c r="P145" s="285"/>
      <c r="Q145" s="285"/>
      <c r="R145" s="285"/>
    </row>
    <row r="146" spans="1:18" s="35" customFormat="1">
      <c r="A146" s="138">
        <v>6</v>
      </c>
      <c r="B146" s="138">
        <v>4</v>
      </c>
      <c r="C146" s="139">
        <v>3</v>
      </c>
      <c r="D146" s="128">
        <v>374048</v>
      </c>
      <c r="E146" s="56" t="s">
        <v>77</v>
      </c>
      <c r="F146" s="155">
        <v>43</v>
      </c>
      <c r="G146" s="229">
        <v>58.139534883720934</v>
      </c>
      <c r="H146" s="230">
        <v>23.255813953488371</v>
      </c>
      <c r="I146" s="327">
        <v>2.3255813953488373</v>
      </c>
      <c r="J146" s="230">
        <v>44.186046511627907</v>
      </c>
      <c r="O146" s="285"/>
      <c r="P146" s="285"/>
      <c r="Q146" s="285"/>
      <c r="R146" s="285"/>
    </row>
    <row r="147" spans="1:18" s="35" customFormat="1">
      <c r="A147" s="138">
        <v>6</v>
      </c>
      <c r="B147" s="138">
        <v>4</v>
      </c>
      <c r="C147" s="139">
        <v>3</v>
      </c>
      <c r="D147" s="128">
        <v>374052</v>
      </c>
      <c r="E147" s="56" t="s">
        <v>78</v>
      </c>
      <c r="F147" s="155">
        <v>36</v>
      </c>
      <c r="G147" s="229">
        <v>55.555555555555557</v>
      </c>
      <c r="H147" s="230">
        <v>38.888888888888893</v>
      </c>
      <c r="I147" s="327">
        <v>33.333333333333329</v>
      </c>
      <c r="J147" s="230">
        <v>47.222222222222221</v>
      </c>
      <c r="O147" s="285"/>
      <c r="P147" s="285"/>
      <c r="Q147" s="285"/>
      <c r="R147" s="285"/>
    </row>
    <row r="148" spans="1:18" s="35" customFormat="1">
      <c r="A148" s="141"/>
      <c r="B148" s="141"/>
      <c r="C148" s="141"/>
      <c r="D148" s="132"/>
      <c r="E148" s="135" t="s">
        <v>213</v>
      </c>
      <c r="F148" s="156">
        <v>2821</v>
      </c>
      <c r="G148" s="283">
        <v>45.196738745125842</v>
      </c>
      <c r="H148" s="284">
        <v>36.440978376462247</v>
      </c>
      <c r="I148" s="284">
        <v>26.763559021623539</v>
      </c>
      <c r="J148" s="284">
        <v>46.721020914569301</v>
      </c>
    </row>
    <row r="149" spans="1:18" s="35" customFormat="1">
      <c r="A149" s="138">
        <v>7</v>
      </c>
      <c r="B149" s="138">
        <v>1</v>
      </c>
      <c r="C149" s="139">
        <v>4</v>
      </c>
      <c r="D149" s="128">
        <v>362008</v>
      </c>
      <c r="E149" s="56" t="s">
        <v>63</v>
      </c>
      <c r="F149" s="155">
        <v>173</v>
      </c>
      <c r="G149" s="229">
        <v>54.913294797687861</v>
      </c>
      <c r="H149" s="230">
        <v>34.682080924855491</v>
      </c>
      <c r="I149" s="327">
        <v>18.497109826589593</v>
      </c>
      <c r="J149" s="230">
        <v>62.427745664739888</v>
      </c>
      <c r="O149" s="285"/>
      <c r="P149" s="285"/>
      <c r="Q149" s="285"/>
      <c r="R149" s="285"/>
    </row>
    <row r="150" spans="1:18" s="35" customFormat="1">
      <c r="A150" s="138">
        <v>7</v>
      </c>
      <c r="B150" s="138">
        <v>1</v>
      </c>
      <c r="C150" s="139">
        <v>4</v>
      </c>
      <c r="D150" s="128">
        <v>562004</v>
      </c>
      <c r="E150" s="56" t="s">
        <v>104</v>
      </c>
      <c r="F150" s="155">
        <v>259</v>
      </c>
      <c r="G150" s="229">
        <v>61.776061776061773</v>
      </c>
      <c r="H150" s="230">
        <v>36.679536679536682</v>
      </c>
      <c r="I150" s="327">
        <v>15.057915057915059</v>
      </c>
      <c r="J150" s="230">
        <v>65.250965250965251</v>
      </c>
      <c r="O150" s="285"/>
      <c r="P150" s="285"/>
      <c r="Q150" s="285"/>
      <c r="R150" s="285"/>
    </row>
    <row r="151" spans="1:18" s="35" customFormat="1">
      <c r="A151" s="138">
        <v>7</v>
      </c>
      <c r="B151" s="138">
        <v>1</v>
      </c>
      <c r="C151" s="139">
        <v>4</v>
      </c>
      <c r="D151" s="128">
        <v>358008</v>
      </c>
      <c r="E151" s="56" t="s">
        <v>62</v>
      </c>
      <c r="F151" s="155">
        <v>194</v>
      </c>
      <c r="G151" s="229">
        <v>47.938144329896907</v>
      </c>
      <c r="H151" s="230">
        <v>37.113402061855673</v>
      </c>
      <c r="I151" s="327">
        <v>17.010309278350515</v>
      </c>
      <c r="J151" s="230">
        <v>75.257731958762889</v>
      </c>
      <c r="O151" s="285"/>
      <c r="P151" s="285"/>
      <c r="Q151" s="285"/>
      <c r="R151" s="285"/>
    </row>
    <row r="152" spans="1:18" s="35" customFormat="1">
      <c r="A152" s="138">
        <v>7</v>
      </c>
      <c r="B152" s="138">
        <v>1</v>
      </c>
      <c r="C152" s="139">
        <v>4</v>
      </c>
      <c r="D152" s="128">
        <v>334012</v>
      </c>
      <c r="E152" s="56" t="s">
        <v>58</v>
      </c>
      <c r="F152" s="155">
        <v>146</v>
      </c>
      <c r="G152" s="229">
        <v>47.945205479452049</v>
      </c>
      <c r="H152" s="230">
        <v>26.027397260273972</v>
      </c>
      <c r="I152" s="327">
        <v>8.2191780821917799</v>
      </c>
      <c r="J152" s="230">
        <v>67.808219178082197</v>
      </c>
      <c r="O152" s="285"/>
      <c r="P152" s="285"/>
      <c r="Q152" s="285"/>
      <c r="R152" s="285"/>
    </row>
    <row r="153" spans="1:18" s="35" customFormat="1">
      <c r="A153" s="138">
        <v>7</v>
      </c>
      <c r="B153" s="138">
        <v>1</v>
      </c>
      <c r="C153" s="139">
        <v>4</v>
      </c>
      <c r="D153" s="128">
        <v>562014</v>
      </c>
      <c r="E153" s="56" t="s">
        <v>107</v>
      </c>
      <c r="F153" s="155">
        <v>425</v>
      </c>
      <c r="G153" s="229">
        <v>47.764705882352942</v>
      </c>
      <c r="H153" s="230">
        <v>36.470588235294116</v>
      </c>
      <c r="I153" s="327">
        <v>22.117647058823529</v>
      </c>
      <c r="J153" s="230">
        <v>73.882352941176464</v>
      </c>
      <c r="O153" s="285"/>
      <c r="P153" s="285"/>
      <c r="Q153" s="285"/>
      <c r="R153" s="285"/>
    </row>
    <row r="154" spans="1:18" s="35" customFormat="1">
      <c r="A154" s="138">
        <v>7</v>
      </c>
      <c r="B154" s="138">
        <v>1</v>
      </c>
      <c r="C154" s="139">
        <v>4</v>
      </c>
      <c r="D154" s="128">
        <v>562020</v>
      </c>
      <c r="E154" s="56" t="s">
        <v>109</v>
      </c>
      <c r="F154" s="155">
        <v>128</v>
      </c>
      <c r="G154" s="229">
        <v>43.75</v>
      </c>
      <c r="H154" s="230">
        <v>38.28125</v>
      </c>
      <c r="I154" s="327">
        <v>22.65625</v>
      </c>
      <c r="J154" s="230">
        <v>66.40625</v>
      </c>
      <c r="O154" s="285"/>
      <c r="P154" s="285"/>
      <c r="Q154" s="285"/>
      <c r="R154" s="285"/>
    </row>
    <row r="155" spans="1:18" s="35" customFormat="1">
      <c r="A155" s="138">
        <v>7</v>
      </c>
      <c r="B155" s="138">
        <v>1</v>
      </c>
      <c r="C155" s="139">
        <v>4</v>
      </c>
      <c r="D155" s="128">
        <v>978024</v>
      </c>
      <c r="E155" s="56" t="s">
        <v>162</v>
      </c>
      <c r="F155" s="155">
        <v>266</v>
      </c>
      <c r="G155" s="229">
        <v>48.496240601503757</v>
      </c>
      <c r="H155" s="230">
        <v>34.210526315789473</v>
      </c>
      <c r="I155" s="327">
        <v>25.939849624060152</v>
      </c>
      <c r="J155" s="230">
        <v>69.548872180451127</v>
      </c>
      <c r="O155" s="285"/>
      <c r="P155" s="285"/>
      <c r="Q155" s="285"/>
      <c r="R155" s="285"/>
    </row>
    <row r="156" spans="1:18" s="35" customFormat="1">
      <c r="A156" s="138">
        <v>7</v>
      </c>
      <c r="B156" s="138">
        <v>1</v>
      </c>
      <c r="C156" s="139">
        <v>4</v>
      </c>
      <c r="D156" s="128">
        <v>562024</v>
      </c>
      <c r="E156" s="56" t="s">
        <v>110</v>
      </c>
      <c r="F156" s="155">
        <v>317</v>
      </c>
      <c r="G156" s="229">
        <v>51.104100946372242</v>
      </c>
      <c r="H156" s="230">
        <v>28.391167192429023</v>
      </c>
      <c r="I156" s="327">
        <v>14.195583596214512</v>
      </c>
      <c r="J156" s="230">
        <v>70.977917981072551</v>
      </c>
      <c r="O156" s="285"/>
      <c r="P156" s="285"/>
      <c r="Q156" s="285"/>
      <c r="R156" s="285"/>
    </row>
    <row r="157" spans="1:18" s="35" customFormat="1">
      <c r="A157" s="138">
        <v>7</v>
      </c>
      <c r="B157" s="138">
        <v>1</v>
      </c>
      <c r="C157" s="139">
        <v>4</v>
      </c>
      <c r="D157" s="128">
        <v>770024</v>
      </c>
      <c r="E157" s="56" t="s">
        <v>130</v>
      </c>
      <c r="F157" s="155">
        <v>202</v>
      </c>
      <c r="G157" s="229">
        <v>50.990099009900987</v>
      </c>
      <c r="H157" s="230">
        <v>32.673267326732677</v>
      </c>
      <c r="I157" s="327">
        <v>14.85148514851485</v>
      </c>
      <c r="J157" s="230">
        <v>67.32673267326733</v>
      </c>
      <c r="O157" s="285"/>
      <c r="P157" s="285"/>
      <c r="Q157" s="285"/>
      <c r="R157" s="285"/>
    </row>
    <row r="158" spans="1:18" s="35" customFormat="1">
      <c r="A158" s="138">
        <v>7</v>
      </c>
      <c r="B158" s="138">
        <v>1</v>
      </c>
      <c r="C158" s="139">
        <v>4</v>
      </c>
      <c r="D158" s="128">
        <v>562032</v>
      </c>
      <c r="E158" s="56" t="s">
        <v>112</v>
      </c>
      <c r="F158" s="155">
        <v>369</v>
      </c>
      <c r="G158" s="229">
        <v>32.791327913279133</v>
      </c>
      <c r="H158" s="230">
        <v>45.25745257452575</v>
      </c>
      <c r="I158" s="327">
        <v>31.978319783197833</v>
      </c>
      <c r="J158" s="230">
        <v>76.693766937669366</v>
      </c>
      <c r="O158" s="285"/>
      <c r="P158" s="285"/>
      <c r="Q158" s="285"/>
      <c r="R158" s="285"/>
    </row>
    <row r="159" spans="1:18" s="35" customFormat="1">
      <c r="A159" s="138">
        <v>7</v>
      </c>
      <c r="B159" s="138">
        <v>1</v>
      </c>
      <c r="C159" s="139">
        <v>4</v>
      </c>
      <c r="D159" s="128">
        <v>334032</v>
      </c>
      <c r="E159" s="56" t="s">
        <v>60</v>
      </c>
      <c r="F159" s="155">
        <v>176</v>
      </c>
      <c r="G159" s="229">
        <v>41.477272727272727</v>
      </c>
      <c r="H159" s="230">
        <v>32.386363636363633</v>
      </c>
      <c r="I159" s="327">
        <v>23.295454545454543</v>
      </c>
      <c r="J159" s="230">
        <v>67.61363636363636</v>
      </c>
      <c r="O159" s="285"/>
      <c r="P159" s="285"/>
      <c r="Q159" s="285"/>
      <c r="R159" s="285"/>
    </row>
    <row r="160" spans="1:18" s="35" customFormat="1">
      <c r="A160" s="141"/>
      <c r="B160" s="141"/>
      <c r="C160" s="141"/>
      <c r="D160" s="132"/>
      <c r="E160" s="135" t="s">
        <v>214</v>
      </c>
      <c r="F160" s="156">
        <v>2655</v>
      </c>
      <c r="G160" s="283">
        <v>47.645951035781543</v>
      </c>
      <c r="H160" s="284">
        <v>35.404896421845571</v>
      </c>
      <c r="I160" s="284">
        <v>20.41431261770245</v>
      </c>
      <c r="J160" s="284">
        <v>70.395480225988706</v>
      </c>
    </row>
    <row r="161" spans="1:18" s="35" customFormat="1">
      <c r="A161" s="138">
        <v>8</v>
      </c>
      <c r="B161" s="138">
        <v>2</v>
      </c>
      <c r="C161" s="139">
        <v>4</v>
      </c>
      <c r="D161" s="128">
        <v>570004</v>
      </c>
      <c r="E161" s="56" t="s">
        <v>118</v>
      </c>
      <c r="F161" s="155">
        <v>125</v>
      </c>
      <c r="G161" s="229">
        <v>49.6</v>
      </c>
      <c r="H161" s="230">
        <v>41.6</v>
      </c>
      <c r="I161" s="327">
        <v>20</v>
      </c>
      <c r="J161" s="230">
        <v>55.2</v>
      </c>
      <c r="O161" s="285"/>
      <c r="P161" s="285"/>
      <c r="Q161" s="285"/>
      <c r="R161" s="285"/>
    </row>
    <row r="162" spans="1:18" s="35" customFormat="1">
      <c r="A162" s="138">
        <v>8</v>
      </c>
      <c r="B162" s="138">
        <v>2</v>
      </c>
      <c r="C162" s="139">
        <v>4</v>
      </c>
      <c r="D162" s="128">
        <v>766008</v>
      </c>
      <c r="E162" s="56" t="s">
        <v>125</v>
      </c>
      <c r="F162" s="155">
        <v>136</v>
      </c>
      <c r="G162" s="229">
        <v>54.411764705882348</v>
      </c>
      <c r="H162" s="230">
        <v>43.382352941176471</v>
      </c>
      <c r="I162" s="327">
        <v>21.323529411764707</v>
      </c>
      <c r="J162" s="230">
        <v>61.029411764705884</v>
      </c>
      <c r="O162" s="285"/>
      <c r="P162" s="285"/>
      <c r="Q162" s="285"/>
      <c r="R162" s="285"/>
    </row>
    <row r="163" spans="1:18" s="35" customFormat="1">
      <c r="A163" s="138">
        <v>8</v>
      </c>
      <c r="B163" s="138">
        <v>2</v>
      </c>
      <c r="C163" s="139">
        <v>4</v>
      </c>
      <c r="D163" s="128">
        <v>766020</v>
      </c>
      <c r="E163" s="56" t="s">
        <v>126</v>
      </c>
      <c r="F163" s="155">
        <v>274</v>
      </c>
      <c r="G163" s="229">
        <v>54.744525547445257</v>
      </c>
      <c r="H163" s="230">
        <v>41.970802919708028</v>
      </c>
      <c r="I163" s="327">
        <v>21.897810218978105</v>
      </c>
      <c r="J163" s="230">
        <v>62.773722627737229</v>
      </c>
      <c r="O163" s="285"/>
      <c r="P163" s="285"/>
      <c r="Q163" s="285"/>
      <c r="R163" s="285"/>
    </row>
    <row r="164" spans="1:18" s="35" customFormat="1">
      <c r="A164" s="138">
        <v>8</v>
      </c>
      <c r="B164" s="138">
        <v>2</v>
      </c>
      <c r="C164" s="139">
        <v>4</v>
      </c>
      <c r="D164" s="128">
        <v>562012</v>
      </c>
      <c r="E164" s="56" t="s">
        <v>106</v>
      </c>
      <c r="F164" s="155">
        <v>116</v>
      </c>
      <c r="G164" s="229">
        <v>61.206896551724135</v>
      </c>
      <c r="H164" s="230">
        <v>25</v>
      </c>
      <c r="I164" s="327">
        <v>12.931034482758621</v>
      </c>
      <c r="J164" s="230">
        <v>67.241379310344826</v>
      </c>
      <c r="O164" s="285"/>
      <c r="P164" s="285"/>
      <c r="Q164" s="285"/>
      <c r="R164" s="285"/>
    </row>
    <row r="165" spans="1:18" s="35" customFormat="1">
      <c r="A165" s="138">
        <v>8</v>
      </c>
      <c r="B165" s="138">
        <v>2</v>
      </c>
      <c r="C165" s="139">
        <v>4</v>
      </c>
      <c r="D165" s="128">
        <v>758012</v>
      </c>
      <c r="E165" s="56" t="s">
        <v>123</v>
      </c>
      <c r="F165" s="155">
        <v>173</v>
      </c>
      <c r="G165" s="229">
        <v>53.179190751445084</v>
      </c>
      <c r="H165" s="230">
        <v>41.040462427745666</v>
      </c>
      <c r="I165" s="327">
        <v>15.606936416184972</v>
      </c>
      <c r="J165" s="230">
        <v>65.317919075144502</v>
      </c>
      <c r="O165" s="285"/>
      <c r="P165" s="285"/>
      <c r="Q165" s="285"/>
      <c r="R165" s="285"/>
    </row>
    <row r="166" spans="1:18" s="35" customFormat="1">
      <c r="A166" s="138">
        <v>8</v>
      </c>
      <c r="B166" s="138">
        <v>2</v>
      </c>
      <c r="C166" s="139">
        <v>4</v>
      </c>
      <c r="D166" s="128">
        <v>962024</v>
      </c>
      <c r="E166" s="56" t="s">
        <v>151</v>
      </c>
      <c r="F166" s="155">
        <v>98</v>
      </c>
      <c r="G166" s="229">
        <v>53.061224489795919</v>
      </c>
      <c r="H166" s="230">
        <v>38.775510204081634</v>
      </c>
      <c r="I166" s="327">
        <v>21.428571428571427</v>
      </c>
      <c r="J166" s="230">
        <v>67.346938775510196</v>
      </c>
      <c r="O166" s="285"/>
      <c r="P166" s="285"/>
      <c r="Q166" s="285"/>
      <c r="R166" s="285"/>
    </row>
    <row r="167" spans="1:18" s="35" customFormat="1">
      <c r="A167" s="138">
        <v>8</v>
      </c>
      <c r="B167" s="138">
        <v>2</v>
      </c>
      <c r="C167" s="139">
        <v>4</v>
      </c>
      <c r="D167" s="128">
        <v>362032</v>
      </c>
      <c r="E167" s="56" t="s">
        <v>68</v>
      </c>
      <c r="F167" s="155">
        <v>234</v>
      </c>
      <c r="G167" s="229">
        <v>53.418803418803421</v>
      </c>
      <c r="H167" s="230">
        <v>35.470085470085472</v>
      </c>
      <c r="I167" s="327">
        <v>23.931623931623932</v>
      </c>
      <c r="J167" s="230">
        <v>67.09401709401709</v>
      </c>
      <c r="O167" s="285"/>
      <c r="P167" s="285"/>
      <c r="Q167" s="285"/>
      <c r="R167" s="285"/>
    </row>
    <row r="168" spans="1:18" s="35" customFormat="1">
      <c r="A168" s="138">
        <v>8</v>
      </c>
      <c r="B168" s="138">
        <v>2</v>
      </c>
      <c r="C168" s="139">
        <v>4</v>
      </c>
      <c r="D168" s="128">
        <v>962032</v>
      </c>
      <c r="E168" s="56" t="s">
        <v>152</v>
      </c>
      <c r="F168" s="155">
        <v>177</v>
      </c>
      <c r="G168" s="229">
        <v>61.581920903954803</v>
      </c>
      <c r="H168" s="230">
        <v>51.41242937853108</v>
      </c>
      <c r="I168" s="327">
        <v>30.508474576271187</v>
      </c>
      <c r="J168" s="230">
        <v>61.016949152542374</v>
      </c>
      <c r="O168" s="285"/>
      <c r="P168" s="285"/>
      <c r="Q168" s="285"/>
      <c r="R168" s="285"/>
    </row>
    <row r="169" spans="1:18" s="35" customFormat="1">
      <c r="A169" s="138">
        <v>8</v>
      </c>
      <c r="B169" s="138">
        <v>2</v>
      </c>
      <c r="C169" s="139">
        <v>4</v>
      </c>
      <c r="D169" s="128">
        <v>170024</v>
      </c>
      <c r="E169" s="56" t="s">
        <v>50</v>
      </c>
      <c r="F169" s="155">
        <v>411</v>
      </c>
      <c r="G169" s="229">
        <v>54.501216545012163</v>
      </c>
      <c r="H169" s="230">
        <v>34.306569343065696</v>
      </c>
      <c r="I169" s="327">
        <v>31.873479318734795</v>
      </c>
      <c r="J169" s="230">
        <v>39.172749391727493</v>
      </c>
      <c r="O169" s="285"/>
      <c r="P169" s="285"/>
      <c r="Q169" s="285"/>
      <c r="R169" s="285"/>
    </row>
    <row r="170" spans="1:18" s="35" customFormat="1">
      <c r="A170" s="138">
        <v>8</v>
      </c>
      <c r="B170" s="138">
        <v>2</v>
      </c>
      <c r="C170" s="139">
        <v>4</v>
      </c>
      <c r="D170" s="128">
        <v>162024</v>
      </c>
      <c r="E170" s="56" t="s">
        <v>44</v>
      </c>
      <c r="F170" s="155">
        <v>390</v>
      </c>
      <c r="G170" s="229">
        <v>51.025641025641022</v>
      </c>
      <c r="H170" s="230">
        <v>37.948717948717949</v>
      </c>
      <c r="I170" s="327">
        <v>22.30769230769231</v>
      </c>
      <c r="J170" s="230">
        <v>66.92307692307692</v>
      </c>
      <c r="O170" s="285"/>
      <c r="P170" s="285"/>
      <c r="Q170" s="285"/>
      <c r="R170" s="285"/>
    </row>
    <row r="171" spans="1:18" s="35" customFormat="1">
      <c r="A171" s="138">
        <v>8</v>
      </c>
      <c r="B171" s="138">
        <v>2</v>
      </c>
      <c r="C171" s="139">
        <v>4</v>
      </c>
      <c r="D171" s="128">
        <v>774032</v>
      </c>
      <c r="E171" s="56" t="s">
        <v>132</v>
      </c>
      <c r="F171" s="155">
        <v>408</v>
      </c>
      <c r="G171" s="229">
        <v>46.32352941176471</v>
      </c>
      <c r="H171" s="230">
        <v>50</v>
      </c>
      <c r="I171" s="327">
        <v>29.166666666666668</v>
      </c>
      <c r="J171" s="230">
        <v>60.784313725490193</v>
      </c>
      <c r="O171" s="285"/>
      <c r="P171" s="285"/>
      <c r="Q171" s="285"/>
      <c r="R171" s="285"/>
    </row>
    <row r="172" spans="1:18" s="35" customFormat="1">
      <c r="A172" s="138">
        <v>8</v>
      </c>
      <c r="B172" s="138">
        <v>2</v>
      </c>
      <c r="C172" s="139">
        <v>4</v>
      </c>
      <c r="D172" s="128">
        <v>970040</v>
      </c>
      <c r="E172" s="56" t="s">
        <v>156</v>
      </c>
      <c r="F172" s="155">
        <v>286</v>
      </c>
      <c r="G172" s="229">
        <v>47.2027972027972</v>
      </c>
      <c r="H172" s="230">
        <v>41.25874125874126</v>
      </c>
      <c r="I172" s="327">
        <v>22.02797202797203</v>
      </c>
      <c r="J172" s="230">
        <v>59.090909090909093</v>
      </c>
      <c r="O172" s="285"/>
      <c r="P172" s="285"/>
      <c r="Q172" s="285"/>
      <c r="R172" s="285"/>
    </row>
    <row r="173" spans="1:18" s="35" customFormat="1">
      <c r="A173" s="138">
        <v>8</v>
      </c>
      <c r="B173" s="138">
        <v>2</v>
      </c>
      <c r="C173" s="139">
        <v>4</v>
      </c>
      <c r="D173" s="128">
        <v>382068</v>
      </c>
      <c r="E173" s="56" t="s">
        <v>94</v>
      </c>
      <c r="F173" s="155">
        <v>245</v>
      </c>
      <c r="G173" s="229">
        <v>46.122448979591837</v>
      </c>
      <c r="H173" s="230">
        <v>48.571428571428569</v>
      </c>
      <c r="I173" s="327">
        <v>27.755102040816325</v>
      </c>
      <c r="J173" s="230">
        <v>51.836734693877553</v>
      </c>
      <c r="O173" s="285"/>
      <c r="P173" s="285"/>
      <c r="Q173" s="285"/>
      <c r="R173" s="285"/>
    </row>
    <row r="174" spans="1:18" s="35" customFormat="1">
      <c r="A174" s="138">
        <v>8</v>
      </c>
      <c r="B174" s="138">
        <v>2</v>
      </c>
      <c r="C174" s="139">
        <v>4</v>
      </c>
      <c r="D174" s="128">
        <v>978036</v>
      </c>
      <c r="E174" s="56" t="s">
        <v>165</v>
      </c>
      <c r="F174" s="155">
        <v>179</v>
      </c>
      <c r="G174" s="229">
        <v>36.312849162011176</v>
      </c>
      <c r="H174" s="230">
        <v>46.927374301675975</v>
      </c>
      <c r="I174" s="327">
        <v>34.07821229050279</v>
      </c>
      <c r="J174" s="230">
        <v>53.072625698324025</v>
      </c>
      <c r="O174" s="285"/>
      <c r="P174" s="285"/>
      <c r="Q174" s="285"/>
      <c r="R174" s="285"/>
    </row>
    <row r="175" spans="1:18" s="35" customFormat="1">
      <c r="A175" s="138">
        <v>8</v>
      </c>
      <c r="B175" s="138">
        <v>2</v>
      </c>
      <c r="C175" s="139">
        <v>4</v>
      </c>
      <c r="D175" s="128">
        <v>166032</v>
      </c>
      <c r="E175" s="56" t="s">
        <v>46</v>
      </c>
      <c r="F175" s="155">
        <v>254</v>
      </c>
      <c r="G175" s="229">
        <v>68.110236220472444</v>
      </c>
      <c r="H175" s="230">
        <v>18.897637795275589</v>
      </c>
      <c r="I175" s="327">
        <v>25.196850393700785</v>
      </c>
      <c r="J175" s="230">
        <v>32.283464566929133</v>
      </c>
      <c r="O175" s="285"/>
      <c r="P175" s="285"/>
      <c r="Q175" s="285"/>
      <c r="R175" s="285"/>
    </row>
    <row r="176" spans="1:18" s="35" customFormat="1">
      <c r="A176" s="138">
        <v>8</v>
      </c>
      <c r="B176" s="138">
        <v>2</v>
      </c>
      <c r="C176" s="139">
        <v>4</v>
      </c>
      <c r="D176" s="128">
        <v>170048</v>
      </c>
      <c r="E176" s="56" t="s">
        <v>53</v>
      </c>
      <c r="F176" s="155">
        <v>254</v>
      </c>
      <c r="G176" s="229">
        <v>59.842519685039377</v>
      </c>
      <c r="H176" s="230">
        <v>24.803149606299215</v>
      </c>
      <c r="I176" s="327">
        <v>20.866141732283463</v>
      </c>
      <c r="J176" s="230">
        <v>29.527559055118108</v>
      </c>
      <c r="O176" s="285"/>
      <c r="P176" s="285"/>
      <c r="Q176" s="285"/>
      <c r="R176" s="285"/>
    </row>
    <row r="177" spans="1:18" s="35" customFormat="1">
      <c r="A177" s="138">
        <v>8</v>
      </c>
      <c r="B177" s="138">
        <v>2</v>
      </c>
      <c r="C177" s="139">
        <v>4</v>
      </c>
      <c r="D177" s="128">
        <v>954036</v>
      </c>
      <c r="E177" s="56" t="s">
        <v>145</v>
      </c>
      <c r="F177" s="155">
        <v>305</v>
      </c>
      <c r="G177" s="229">
        <v>49.836065573770497</v>
      </c>
      <c r="H177" s="230">
        <v>41.311475409836071</v>
      </c>
      <c r="I177" s="327">
        <v>22.622950819672131</v>
      </c>
      <c r="J177" s="230">
        <v>63.934426229508205</v>
      </c>
      <c r="O177" s="285"/>
      <c r="P177" s="285"/>
      <c r="Q177" s="285"/>
      <c r="R177" s="285"/>
    </row>
    <row r="178" spans="1:18" s="35" customFormat="1">
      <c r="A178" s="141"/>
      <c r="B178" s="141"/>
      <c r="C178" s="141"/>
      <c r="D178" s="132"/>
      <c r="E178" s="135" t="s">
        <v>215</v>
      </c>
      <c r="F178" s="156">
        <v>4065</v>
      </c>
      <c r="G178" s="283">
        <v>52.570725707257068</v>
      </c>
      <c r="H178" s="284">
        <v>39.089790897908976</v>
      </c>
      <c r="I178" s="284">
        <v>24.649446494464943</v>
      </c>
      <c r="J178" s="284">
        <v>55.571955719557195</v>
      </c>
    </row>
    <row r="179" spans="1:18" s="35" customFormat="1">
      <c r="A179" s="138">
        <v>9</v>
      </c>
      <c r="B179" s="138">
        <v>3</v>
      </c>
      <c r="C179" s="139">
        <v>4</v>
      </c>
      <c r="D179" s="128">
        <v>958004</v>
      </c>
      <c r="E179" s="56" t="s">
        <v>146</v>
      </c>
      <c r="F179" s="155">
        <v>177</v>
      </c>
      <c r="G179" s="229">
        <v>37.853107344632768</v>
      </c>
      <c r="H179" s="230">
        <v>42.372881355932201</v>
      </c>
      <c r="I179" s="327">
        <v>25.423728813559322</v>
      </c>
      <c r="J179" s="230">
        <v>66.666666666666657</v>
      </c>
      <c r="O179" s="285"/>
      <c r="P179" s="285"/>
      <c r="Q179" s="285"/>
      <c r="R179" s="285"/>
    </row>
    <row r="180" spans="1:18" s="35" customFormat="1">
      <c r="A180" s="138">
        <v>9</v>
      </c>
      <c r="B180" s="138">
        <v>3</v>
      </c>
      <c r="C180" s="139">
        <v>4</v>
      </c>
      <c r="D180" s="128">
        <v>378004</v>
      </c>
      <c r="E180" s="56" t="s">
        <v>79</v>
      </c>
      <c r="F180" s="155">
        <v>170</v>
      </c>
      <c r="G180" s="229">
        <v>45.294117647058826</v>
      </c>
      <c r="H180" s="230">
        <v>47.647058823529406</v>
      </c>
      <c r="I180" s="327">
        <v>35.294117647058826</v>
      </c>
      <c r="J180" s="230">
        <v>59.411764705882355</v>
      </c>
      <c r="O180" s="285"/>
      <c r="P180" s="285"/>
      <c r="Q180" s="285"/>
      <c r="R180" s="285"/>
    </row>
    <row r="181" spans="1:18" s="35" customFormat="1">
      <c r="A181" s="138">
        <v>9</v>
      </c>
      <c r="B181" s="138">
        <v>3</v>
      </c>
      <c r="C181" s="139">
        <v>4</v>
      </c>
      <c r="D181" s="128">
        <v>554008</v>
      </c>
      <c r="E181" s="56" t="s">
        <v>99</v>
      </c>
      <c r="F181" s="155">
        <v>196</v>
      </c>
      <c r="G181" s="229">
        <v>45.408163265306122</v>
      </c>
      <c r="H181" s="230">
        <v>30.102040816326532</v>
      </c>
      <c r="I181" s="327">
        <v>15.306122448979592</v>
      </c>
      <c r="J181" s="230">
        <v>68.877551020408163</v>
      </c>
      <c r="O181" s="285"/>
      <c r="P181" s="285"/>
      <c r="Q181" s="285"/>
      <c r="R181" s="285"/>
    </row>
    <row r="182" spans="1:18" s="35" customFormat="1">
      <c r="A182" s="138">
        <v>9</v>
      </c>
      <c r="B182" s="138">
        <v>3</v>
      </c>
      <c r="C182" s="139">
        <v>4</v>
      </c>
      <c r="D182" s="128">
        <v>170008</v>
      </c>
      <c r="E182" s="56" t="s">
        <v>48</v>
      </c>
      <c r="F182" s="155">
        <v>330</v>
      </c>
      <c r="G182" s="229">
        <v>64.242424242424249</v>
      </c>
      <c r="H182" s="230">
        <v>28.18181818181818</v>
      </c>
      <c r="I182" s="327">
        <v>38.787878787878789</v>
      </c>
      <c r="J182" s="230">
        <v>26.666666666666668</v>
      </c>
      <c r="O182" s="285"/>
      <c r="P182" s="285"/>
      <c r="Q182" s="285"/>
      <c r="R182" s="285"/>
    </row>
    <row r="183" spans="1:18" s="35" customFormat="1">
      <c r="A183" s="138">
        <v>9</v>
      </c>
      <c r="B183" s="138">
        <v>3</v>
      </c>
      <c r="C183" s="139">
        <v>4</v>
      </c>
      <c r="D183" s="128">
        <v>162004</v>
      </c>
      <c r="E183" s="56" t="s">
        <v>40</v>
      </c>
      <c r="F183" s="155">
        <v>126</v>
      </c>
      <c r="G183" s="229">
        <v>63.492063492063487</v>
      </c>
      <c r="H183" s="230">
        <v>30.952380952380953</v>
      </c>
      <c r="I183" s="327">
        <v>10.317460317460316</v>
      </c>
      <c r="J183" s="230">
        <v>66.666666666666657</v>
      </c>
      <c r="O183" s="285"/>
      <c r="P183" s="285"/>
      <c r="Q183" s="285"/>
      <c r="R183" s="285"/>
    </row>
    <row r="184" spans="1:18" s="35" customFormat="1">
      <c r="A184" s="138">
        <v>9</v>
      </c>
      <c r="B184" s="138">
        <v>3</v>
      </c>
      <c r="C184" s="139">
        <v>4</v>
      </c>
      <c r="D184" s="128">
        <v>362024</v>
      </c>
      <c r="E184" s="56" t="s">
        <v>66</v>
      </c>
      <c r="F184" s="155">
        <v>168</v>
      </c>
      <c r="G184" s="229">
        <v>41.071428571428569</v>
      </c>
      <c r="H184" s="230">
        <v>38.095238095238095</v>
      </c>
      <c r="I184" s="327">
        <v>25.595238095238095</v>
      </c>
      <c r="J184" s="230">
        <v>68.452380952380949</v>
      </c>
      <c r="O184" s="285"/>
      <c r="P184" s="285"/>
      <c r="Q184" s="285"/>
      <c r="R184" s="285"/>
    </row>
    <row r="185" spans="1:18" s="35" customFormat="1">
      <c r="A185" s="138">
        <v>9</v>
      </c>
      <c r="B185" s="138">
        <v>3</v>
      </c>
      <c r="C185" s="139">
        <v>4</v>
      </c>
      <c r="D185" s="128">
        <v>162008</v>
      </c>
      <c r="E185" s="56" t="s">
        <v>41</v>
      </c>
      <c r="F185" s="155">
        <v>149</v>
      </c>
      <c r="G185" s="229">
        <v>36.241610738255034</v>
      </c>
      <c r="H185" s="230">
        <v>37.583892617449663</v>
      </c>
      <c r="I185" s="327">
        <v>26.845637583892618</v>
      </c>
      <c r="J185" s="230">
        <v>71.812080536912745</v>
      </c>
      <c r="O185" s="285"/>
      <c r="P185" s="285"/>
      <c r="Q185" s="285"/>
      <c r="R185" s="285"/>
    </row>
    <row r="186" spans="1:18" s="35" customFormat="1">
      <c r="A186" s="138">
        <v>9</v>
      </c>
      <c r="B186" s="138">
        <v>3</v>
      </c>
      <c r="C186" s="139">
        <v>4</v>
      </c>
      <c r="D186" s="128">
        <v>754008</v>
      </c>
      <c r="E186" s="56" t="s">
        <v>121</v>
      </c>
      <c r="F186" s="155">
        <v>268</v>
      </c>
      <c r="G186" s="229">
        <v>38.805970149253731</v>
      </c>
      <c r="H186" s="230">
        <v>47.388059701492537</v>
      </c>
      <c r="I186" s="327">
        <v>33.955223880597011</v>
      </c>
      <c r="J186" s="230">
        <v>44.402985074626869</v>
      </c>
      <c r="O186" s="285"/>
      <c r="P186" s="285"/>
      <c r="Q186" s="285"/>
      <c r="R186" s="285"/>
    </row>
    <row r="187" spans="1:18" s="35" customFormat="1">
      <c r="A187" s="138">
        <v>9</v>
      </c>
      <c r="B187" s="138">
        <v>3</v>
      </c>
      <c r="C187" s="139">
        <v>4</v>
      </c>
      <c r="D187" s="128">
        <v>954016</v>
      </c>
      <c r="E187" s="56" t="s">
        <v>140</v>
      </c>
      <c r="F187" s="155">
        <v>287</v>
      </c>
      <c r="G187" s="229">
        <v>70.034843205574916</v>
      </c>
      <c r="H187" s="230">
        <v>38.327526132404181</v>
      </c>
      <c r="I187" s="327">
        <v>26.829268292682929</v>
      </c>
      <c r="J187" s="230">
        <v>71.777003484320559</v>
      </c>
      <c r="O187" s="285"/>
      <c r="P187" s="285"/>
      <c r="Q187" s="285"/>
      <c r="R187" s="285"/>
    </row>
    <row r="188" spans="1:18" s="35" customFormat="1">
      <c r="A188" s="138">
        <v>9</v>
      </c>
      <c r="B188" s="138">
        <v>3</v>
      </c>
      <c r="C188" s="139">
        <v>4</v>
      </c>
      <c r="D188" s="128">
        <v>158016</v>
      </c>
      <c r="E188" s="56" t="s">
        <v>33</v>
      </c>
      <c r="F188" s="155">
        <v>128</v>
      </c>
      <c r="G188" s="229">
        <v>53.125</v>
      </c>
      <c r="H188" s="230">
        <v>38.28125</v>
      </c>
      <c r="I188" s="327">
        <v>18.75</v>
      </c>
      <c r="J188" s="230">
        <v>66.40625</v>
      </c>
      <c r="O188" s="285"/>
      <c r="P188" s="285"/>
      <c r="Q188" s="285"/>
      <c r="R188" s="285"/>
    </row>
    <row r="189" spans="1:18" s="35" customFormat="1">
      <c r="A189" s="138">
        <v>9</v>
      </c>
      <c r="B189" s="138">
        <v>3</v>
      </c>
      <c r="C189" s="139">
        <v>4</v>
      </c>
      <c r="D189" s="128">
        <v>362028</v>
      </c>
      <c r="E189" s="56" t="s">
        <v>67</v>
      </c>
      <c r="F189" s="155">
        <v>142</v>
      </c>
      <c r="G189" s="229">
        <v>46.478873239436616</v>
      </c>
      <c r="H189" s="230">
        <v>35.91549295774648</v>
      </c>
      <c r="I189" s="327">
        <v>14.788732394366196</v>
      </c>
      <c r="J189" s="230">
        <v>66.197183098591552</v>
      </c>
      <c r="O189" s="285"/>
      <c r="P189" s="285"/>
      <c r="Q189" s="285"/>
      <c r="R189" s="285"/>
    </row>
    <row r="190" spans="1:18" s="35" customFormat="1">
      <c r="A190" s="138">
        <v>9</v>
      </c>
      <c r="B190" s="138">
        <v>3</v>
      </c>
      <c r="C190" s="139">
        <v>4</v>
      </c>
      <c r="D190" s="128">
        <v>974028</v>
      </c>
      <c r="E190" s="56" t="s">
        <v>157</v>
      </c>
      <c r="F190" s="155">
        <v>138</v>
      </c>
      <c r="G190" s="229">
        <v>46.376811594202898</v>
      </c>
      <c r="H190" s="230">
        <v>44.927536231884055</v>
      </c>
      <c r="I190" s="327">
        <v>18.840579710144929</v>
      </c>
      <c r="J190" s="230">
        <v>55.072463768115945</v>
      </c>
      <c r="O190" s="285"/>
      <c r="P190" s="285"/>
      <c r="Q190" s="285"/>
      <c r="R190" s="285"/>
    </row>
    <row r="191" spans="1:18" s="35" customFormat="1">
      <c r="A191" s="138">
        <v>9</v>
      </c>
      <c r="B191" s="138">
        <v>3</v>
      </c>
      <c r="C191" s="139">
        <v>4</v>
      </c>
      <c r="D191" s="128">
        <v>962040</v>
      </c>
      <c r="E191" s="56" t="s">
        <v>153</v>
      </c>
      <c r="F191" s="155">
        <v>106</v>
      </c>
      <c r="G191" s="229">
        <v>46.226415094339622</v>
      </c>
      <c r="H191" s="230">
        <v>41.509433962264154</v>
      </c>
      <c r="I191" s="327">
        <v>33.018867924528301</v>
      </c>
      <c r="J191" s="230">
        <v>63.20754716981132</v>
      </c>
      <c r="O191" s="285"/>
      <c r="P191" s="285"/>
      <c r="Q191" s="285"/>
      <c r="R191" s="285"/>
    </row>
    <row r="192" spans="1:18" s="35" customFormat="1">
      <c r="A192" s="138">
        <v>9</v>
      </c>
      <c r="B192" s="138">
        <v>3</v>
      </c>
      <c r="C192" s="139">
        <v>4</v>
      </c>
      <c r="D192" s="128">
        <v>158028</v>
      </c>
      <c r="E192" s="56" t="s">
        <v>37</v>
      </c>
      <c r="F192" s="155">
        <v>212</v>
      </c>
      <c r="G192" s="229">
        <v>43.39622641509434</v>
      </c>
      <c r="H192" s="230">
        <v>51.886792452830186</v>
      </c>
      <c r="I192" s="327">
        <v>32.547169811320757</v>
      </c>
      <c r="J192" s="230">
        <v>63.20754716981132</v>
      </c>
      <c r="O192" s="285"/>
      <c r="P192" s="285"/>
      <c r="Q192" s="285"/>
      <c r="R192" s="285"/>
    </row>
    <row r="193" spans="1:18" s="35" customFormat="1">
      <c r="A193" s="138">
        <v>9</v>
      </c>
      <c r="B193" s="138">
        <v>3</v>
      </c>
      <c r="C193" s="139">
        <v>4</v>
      </c>
      <c r="D193" s="128">
        <v>566076</v>
      </c>
      <c r="E193" s="56" t="s">
        <v>117</v>
      </c>
      <c r="F193" s="155">
        <v>132</v>
      </c>
      <c r="G193" s="229">
        <v>57.575757575757578</v>
      </c>
      <c r="H193" s="230">
        <v>29.545454545454547</v>
      </c>
      <c r="I193" s="327">
        <v>20.454545454545457</v>
      </c>
      <c r="J193" s="230">
        <v>63.636363636363633</v>
      </c>
      <c r="O193" s="285"/>
      <c r="P193" s="285"/>
      <c r="Q193" s="285"/>
      <c r="R193" s="285"/>
    </row>
    <row r="194" spans="1:18" s="35" customFormat="1">
      <c r="A194" s="138">
        <v>9</v>
      </c>
      <c r="B194" s="138">
        <v>3</v>
      </c>
      <c r="C194" s="139">
        <v>4</v>
      </c>
      <c r="D194" s="128">
        <v>382056</v>
      </c>
      <c r="E194" s="56" t="s">
        <v>92</v>
      </c>
      <c r="F194" s="155">
        <v>133</v>
      </c>
      <c r="G194" s="229">
        <v>45.864661654135332</v>
      </c>
      <c r="H194" s="230">
        <v>50.375939849624061</v>
      </c>
      <c r="I194" s="327">
        <v>22.556390977443609</v>
      </c>
      <c r="J194" s="230">
        <v>66.165413533834581</v>
      </c>
      <c r="O194" s="285"/>
      <c r="P194" s="285"/>
      <c r="Q194" s="285"/>
      <c r="R194" s="285"/>
    </row>
    <row r="195" spans="1:18" s="35" customFormat="1">
      <c r="A195" s="138">
        <v>9</v>
      </c>
      <c r="B195" s="138">
        <v>3</v>
      </c>
      <c r="C195" s="139">
        <v>4</v>
      </c>
      <c r="D195" s="128">
        <v>158032</v>
      </c>
      <c r="E195" s="56" t="s">
        <v>38</v>
      </c>
      <c r="F195" s="155">
        <v>174</v>
      </c>
      <c r="G195" s="229">
        <v>41.954022988505749</v>
      </c>
      <c r="H195" s="230">
        <v>40.804597701149426</v>
      </c>
      <c r="I195" s="327">
        <v>27.011494252873565</v>
      </c>
      <c r="J195" s="230">
        <v>60.919540229885058</v>
      </c>
      <c r="O195" s="285"/>
      <c r="P195" s="285"/>
      <c r="Q195" s="285"/>
      <c r="R195" s="285"/>
    </row>
    <row r="196" spans="1:18" s="35" customFormat="1">
      <c r="A196" s="141"/>
      <c r="B196" s="141"/>
      <c r="C196" s="141"/>
      <c r="D196" s="137"/>
      <c r="E196" s="135" t="s">
        <v>218</v>
      </c>
      <c r="F196" s="157">
        <v>3036</v>
      </c>
      <c r="G196" s="283">
        <v>49.472990777338602</v>
      </c>
      <c r="H196" s="284">
        <v>39.426877470355734</v>
      </c>
      <c r="I196" s="284">
        <v>26.548089591567852</v>
      </c>
      <c r="J196" s="284">
        <v>59.519104084321469</v>
      </c>
    </row>
    <row r="197" spans="1:18" s="35" customFormat="1">
      <c r="A197" s="138">
        <v>10</v>
      </c>
      <c r="B197" s="138">
        <v>4</v>
      </c>
      <c r="C197" s="139">
        <v>4</v>
      </c>
      <c r="D197" s="128">
        <v>566028</v>
      </c>
      <c r="E197" s="56" t="s">
        <v>116</v>
      </c>
      <c r="F197" s="155">
        <v>138</v>
      </c>
      <c r="G197" s="229">
        <v>49.275362318840585</v>
      </c>
      <c r="H197" s="230">
        <v>29.710144927536231</v>
      </c>
      <c r="I197" s="327">
        <v>14.492753623188406</v>
      </c>
      <c r="J197" s="230">
        <v>57.246376811594203</v>
      </c>
      <c r="O197" s="285"/>
      <c r="P197" s="285"/>
      <c r="Q197" s="285"/>
      <c r="R197" s="285"/>
    </row>
    <row r="198" spans="1:18">
      <c r="A198" s="138">
        <v>10</v>
      </c>
      <c r="B198" s="138">
        <v>4</v>
      </c>
      <c r="C198" s="139">
        <v>4</v>
      </c>
      <c r="D198" s="128">
        <v>158020</v>
      </c>
      <c r="E198" s="56" t="s">
        <v>34</v>
      </c>
      <c r="F198" s="155">
        <v>71</v>
      </c>
      <c r="G198" s="229">
        <v>56.338028169014088</v>
      </c>
      <c r="H198" s="230">
        <v>30.985915492957744</v>
      </c>
      <c r="I198" s="327">
        <v>4.225352112676056</v>
      </c>
      <c r="J198" s="230">
        <v>47.887323943661968</v>
      </c>
      <c r="K198" s="34"/>
      <c r="L198" s="34"/>
      <c r="M198" s="34"/>
      <c r="N198" s="34"/>
      <c r="O198" s="285"/>
      <c r="P198" s="285"/>
      <c r="Q198" s="285"/>
      <c r="R198" s="285"/>
    </row>
    <row r="199" spans="1:18">
      <c r="A199" s="138">
        <v>10</v>
      </c>
      <c r="B199" s="138">
        <v>4</v>
      </c>
      <c r="C199" s="139">
        <v>4</v>
      </c>
      <c r="D199" s="128">
        <v>162022</v>
      </c>
      <c r="E199" s="56" t="s">
        <v>43</v>
      </c>
      <c r="F199" s="155">
        <v>104</v>
      </c>
      <c r="G199" s="229">
        <v>32.692307692307693</v>
      </c>
      <c r="H199" s="230">
        <v>53.846153846153847</v>
      </c>
      <c r="I199" s="327">
        <v>29.807692307692307</v>
      </c>
      <c r="J199" s="230">
        <v>38.461538461538467</v>
      </c>
      <c r="K199" s="34"/>
      <c r="L199" s="34"/>
      <c r="M199" s="34"/>
      <c r="N199" s="34"/>
      <c r="O199" s="285"/>
      <c r="P199" s="285"/>
      <c r="Q199" s="285"/>
      <c r="R199" s="285"/>
    </row>
    <row r="200" spans="1:18">
      <c r="A200" s="138">
        <v>10</v>
      </c>
      <c r="B200" s="138">
        <v>4</v>
      </c>
      <c r="C200" s="139">
        <v>4</v>
      </c>
      <c r="D200" s="128">
        <v>362036</v>
      </c>
      <c r="E200" s="56" t="s">
        <v>69</v>
      </c>
      <c r="F200" s="155">
        <v>91</v>
      </c>
      <c r="G200" s="229">
        <v>35.164835164835168</v>
      </c>
      <c r="H200" s="230">
        <v>39.560439560439562</v>
      </c>
      <c r="I200" s="327">
        <v>37.362637362637365</v>
      </c>
      <c r="J200" s="230">
        <v>48.35164835164835</v>
      </c>
      <c r="K200" s="34"/>
      <c r="L200" s="34"/>
      <c r="M200" s="34"/>
      <c r="N200" s="34"/>
      <c r="O200" s="285"/>
      <c r="P200" s="285"/>
      <c r="Q200" s="285"/>
      <c r="R200" s="285"/>
    </row>
    <row r="201" spans="1:18">
      <c r="A201" s="138">
        <v>10</v>
      </c>
      <c r="B201" s="138">
        <v>4</v>
      </c>
      <c r="C201" s="139">
        <v>4</v>
      </c>
      <c r="D201" s="128">
        <v>166036</v>
      </c>
      <c r="E201" s="56" t="s">
        <v>47</v>
      </c>
      <c r="F201" s="155">
        <v>121</v>
      </c>
      <c r="G201" s="229">
        <v>54.54545454545454</v>
      </c>
      <c r="H201" s="230">
        <v>42.148760330578511</v>
      </c>
      <c r="I201" s="327">
        <v>27.27272727272727</v>
      </c>
      <c r="J201" s="230">
        <v>26.446280991735538</v>
      </c>
      <c r="K201" s="34"/>
      <c r="L201" s="34"/>
      <c r="M201" s="34"/>
      <c r="N201" s="34"/>
      <c r="O201" s="285"/>
      <c r="P201" s="285"/>
      <c r="Q201" s="285"/>
      <c r="R201" s="285"/>
    </row>
    <row r="202" spans="1:18" s="34" customFormat="1">
      <c r="A202" s="141"/>
      <c r="B202" s="141"/>
      <c r="C202" s="141"/>
      <c r="D202" s="137"/>
      <c r="E202" s="135" t="s">
        <v>288</v>
      </c>
      <c r="F202" s="157">
        <v>525</v>
      </c>
      <c r="G202" s="283">
        <v>45.714285714285715</v>
      </c>
      <c r="H202" s="284">
        <v>39.238095238095241</v>
      </c>
      <c r="I202" s="284">
        <v>23.047619047619047</v>
      </c>
      <c r="J202" s="284">
        <v>43.61904761904762</v>
      </c>
    </row>
    <row r="203" spans="1:18" s="35" customFormat="1">
      <c r="A203" s="66"/>
      <c r="B203" s="158"/>
      <c r="C203" s="158"/>
      <c r="D203" s="158"/>
      <c r="E203" s="74" t="s">
        <v>179</v>
      </c>
      <c r="F203" s="74">
        <v>48940</v>
      </c>
      <c r="G203" s="277">
        <v>47.388639149979568</v>
      </c>
      <c r="H203" s="278">
        <v>39.848794442174089</v>
      </c>
      <c r="I203" s="279">
        <v>25.782590927666533</v>
      </c>
      <c r="J203" s="277">
        <v>57.805476093175315</v>
      </c>
    </row>
    <row r="204" spans="1:18" s="35" customFormat="1">
      <c r="A204" s="66"/>
      <c r="B204" s="158"/>
      <c r="C204" s="158"/>
      <c r="D204" s="158"/>
      <c r="E204" s="74" t="s">
        <v>200</v>
      </c>
      <c r="F204" s="74">
        <v>27439</v>
      </c>
      <c r="G204" s="277">
        <v>48.358176318378945</v>
      </c>
      <c r="H204" s="280">
        <v>39.16687925944823</v>
      </c>
      <c r="I204" s="279">
        <v>26.622690331280296</v>
      </c>
      <c r="J204" s="277">
        <v>57.137650789022921</v>
      </c>
    </row>
    <row r="205" spans="1:18" s="35" customFormat="1">
      <c r="A205" s="66"/>
      <c r="B205" s="158"/>
      <c r="C205" s="158"/>
      <c r="D205" s="158"/>
      <c r="E205" s="74" t="s">
        <v>201</v>
      </c>
      <c r="F205" s="74">
        <v>21501</v>
      </c>
      <c r="G205" s="277">
        <v>46.151341798055903</v>
      </c>
      <c r="H205" s="280">
        <v>40.719036323891913</v>
      </c>
      <c r="I205" s="279">
        <v>24.710478582391517</v>
      </c>
      <c r="J205" s="277">
        <v>58.65773684944886</v>
      </c>
    </row>
    <row r="206" spans="1:18" s="35" customFormat="1">
      <c r="A206" s="312" t="s">
        <v>379</v>
      </c>
      <c r="B206" s="313"/>
      <c r="C206" s="158"/>
      <c r="D206" s="158"/>
      <c r="E206" s="12"/>
      <c r="F206" s="224"/>
      <c r="G206" s="287"/>
      <c r="H206" s="287"/>
      <c r="I206" s="287"/>
      <c r="J206" s="287"/>
    </row>
    <row r="207" spans="1:18">
      <c r="A207" s="49" t="s">
        <v>366</v>
      </c>
    </row>
    <row r="209" spans="6:6">
      <c r="F209" s="80"/>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213"/>
  <sheetViews>
    <sheetView zoomScale="80" zoomScaleNormal="80" workbookViewId="0">
      <pane ySplit="5" topLeftCell="A6" activePane="bottomLeft" state="frozen"/>
      <selection pane="bottomLeft"/>
    </sheetView>
  </sheetViews>
  <sheetFormatPr baseColWidth="10" defaultColWidth="11.42578125" defaultRowHeight="12.75"/>
  <cols>
    <col min="1" max="3" width="11.42578125" style="1"/>
    <col min="4" max="4" width="9.5703125" style="3" customWidth="1"/>
    <col min="5" max="5" width="40.7109375" style="36" customWidth="1"/>
    <col min="6" max="16384" width="11.42578125" style="10"/>
  </cols>
  <sheetData>
    <row r="1" spans="1:12" ht="18.75">
      <c r="A1" s="50" t="s">
        <v>391</v>
      </c>
      <c r="D1" s="5"/>
    </row>
    <row r="2" spans="1:12" ht="12.75" customHeight="1">
      <c r="A2" s="5"/>
      <c r="D2" s="5"/>
    </row>
    <row r="3" spans="1:12" ht="54.75" customHeight="1">
      <c r="A3" s="391" t="s">
        <v>290</v>
      </c>
      <c r="B3" s="391" t="s">
        <v>302</v>
      </c>
      <c r="C3" s="391" t="s">
        <v>287</v>
      </c>
      <c r="D3" s="422" t="s">
        <v>246</v>
      </c>
      <c r="E3" s="425" t="s">
        <v>0</v>
      </c>
      <c r="F3" s="438" t="s">
        <v>194</v>
      </c>
      <c r="G3" s="440"/>
      <c r="H3" s="438" t="s">
        <v>207</v>
      </c>
      <c r="I3" s="439"/>
      <c r="J3" s="398" t="s">
        <v>364</v>
      </c>
      <c r="K3" s="391"/>
      <c r="L3" s="9"/>
    </row>
    <row r="4" spans="1:12" ht="12.75" customHeight="1">
      <c r="A4" s="401"/>
      <c r="B4" s="401"/>
      <c r="C4" s="401"/>
      <c r="D4" s="423"/>
      <c r="E4" s="426"/>
      <c r="F4" s="391" t="s">
        <v>217</v>
      </c>
      <c r="G4" s="369" t="s">
        <v>247</v>
      </c>
      <c r="H4" s="391" t="s">
        <v>217</v>
      </c>
      <c r="I4" s="434" t="s">
        <v>247</v>
      </c>
      <c r="J4" s="436" t="s">
        <v>217</v>
      </c>
      <c r="K4" s="391" t="s">
        <v>291</v>
      </c>
    </row>
    <row r="5" spans="1:12" ht="72" customHeight="1">
      <c r="A5" s="401"/>
      <c r="B5" s="401"/>
      <c r="C5" s="401"/>
      <c r="D5" s="424"/>
      <c r="E5" s="427"/>
      <c r="F5" s="403"/>
      <c r="G5" s="371"/>
      <c r="H5" s="403"/>
      <c r="I5" s="435"/>
      <c r="J5" s="437"/>
      <c r="K5" s="401"/>
    </row>
    <row r="6" spans="1:12" s="35" customFormat="1">
      <c r="A6" s="138">
        <v>1</v>
      </c>
      <c r="B6" s="138">
        <v>1</v>
      </c>
      <c r="C6" s="139">
        <v>1</v>
      </c>
      <c r="D6" s="128">
        <v>5911000</v>
      </c>
      <c r="E6" s="56" t="s">
        <v>133</v>
      </c>
      <c r="F6" s="162">
        <v>73.000000000000014</v>
      </c>
      <c r="G6" s="299">
        <v>65.561643835616451</v>
      </c>
      <c r="H6" s="163">
        <v>253</v>
      </c>
      <c r="I6" s="299">
        <v>21.778656126482215</v>
      </c>
      <c r="J6" s="164">
        <v>750</v>
      </c>
      <c r="K6" s="302">
        <v>4.1293333333333369</v>
      </c>
      <c r="L6" s="63"/>
    </row>
    <row r="7" spans="1:12" s="35" customFormat="1">
      <c r="A7" s="138">
        <v>1</v>
      </c>
      <c r="B7" s="138">
        <v>1</v>
      </c>
      <c r="C7" s="139">
        <v>1</v>
      </c>
      <c r="D7" s="128">
        <v>5913000</v>
      </c>
      <c r="E7" s="56" t="s">
        <v>134</v>
      </c>
      <c r="F7" s="162">
        <v>194.00000000000003</v>
      </c>
      <c r="G7" s="299">
        <v>50.463917525773255</v>
      </c>
      <c r="H7" s="163">
        <v>672</v>
      </c>
      <c r="I7" s="299">
        <v>18.202380952380956</v>
      </c>
      <c r="J7" s="164">
        <v>1391</v>
      </c>
      <c r="K7" s="302">
        <v>7.1660675772825257</v>
      </c>
      <c r="L7" s="63"/>
    </row>
    <row r="8" spans="1:12" s="35" customFormat="1">
      <c r="A8" s="138">
        <v>1</v>
      </c>
      <c r="B8" s="138">
        <v>1</v>
      </c>
      <c r="C8" s="139">
        <v>1</v>
      </c>
      <c r="D8" s="128">
        <v>5112000</v>
      </c>
      <c r="E8" s="56" t="s">
        <v>16</v>
      </c>
      <c r="F8" s="162">
        <v>326.00000000000011</v>
      </c>
      <c r="G8" s="299">
        <v>32.266871165644154</v>
      </c>
      <c r="H8" s="163">
        <v>1105</v>
      </c>
      <c r="I8" s="299">
        <v>11.809954751131217</v>
      </c>
      <c r="J8" s="164">
        <v>1690</v>
      </c>
      <c r="K8" s="302">
        <v>6.1508875739645026</v>
      </c>
      <c r="L8" s="63"/>
    </row>
    <row r="9" spans="1:12" s="35" customFormat="1">
      <c r="A9" s="138">
        <v>1</v>
      </c>
      <c r="B9" s="138">
        <v>1</v>
      </c>
      <c r="C9" s="139">
        <v>1</v>
      </c>
      <c r="D9" s="128">
        <v>5113000</v>
      </c>
      <c r="E9" s="56" t="s">
        <v>17</v>
      </c>
      <c r="F9" s="162">
        <v>172.00000000000003</v>
      </c>
      <c r="G9" s="299">
        <v>52.482558139534881</v>
      </c>
      <c r="H9" s="163">
        <v>452</v>
      </c>
      <c r="I9" s="299">
        <v>19.590707964601783</v>
      </c>
      <c r="J9" s="164">
        <v>1320</v>
      </c>
      <c r="K9" s="302">
        <v>5.1984848484848438</v>
      </c>
      <c r="L9" s="63"/>
    </row>
    <row r="10" spans="1:12" s="35" customFormat="1">
      <c r="A10" s="138">
        <v>1</v>
      </c>
      <c r="B10" s="138">
        <v>1</v>
      </c>
      <c r="C10" s="139">
        <v>1</v>
      </c>
      <c r="D10" s="128">
        <v>5513000</v>
      </c>
      <c r="E10" s="56" t="s">
        <v>96</v>
      </c>
      <c r="F10" s="162">
        <v>34.000000000000007</v>
      </c>
      <c r="G10" s="299">
        <v>57.441176470588232</v>
      </c>
      <c r="H10" s="163">
        <v>78</v>
      </c>
      <c r="I10" s="299">
        <v>26.743589743589752</v>
      </c>
      <c r="J10" s="164">
        <v>270</v>
      </c>
      <c r="K10" s="302">
        <v>3.5666666666666664</v>
      </c>
      <c r="L10" s="63"/>
    </row>
    <row r="11" spans="1:12" s="35" customFormat="1">
      <c r="A11" s="138">
        <v>1</v>
      </c>
      <c r="B11" s="138">
        <v>1</v>
      </c>
      <c r="C11" s="139">
        <v>1</v>
      </c>
      <c r="D11" s="128">
        <v>5914000</v>
      </c>
      <c r="E11" s="56" t="s">
        <v>135</v>
      </c>
      <c r="F11" s="162">
        <v>83</v>
      </c>
      <c r="G11" s="299">
        <v>40.072289156626489</v>
      </c>
      <c r="H11" s="163">
        <v>184</v>
      </c>
      <c r="I11" s="299">
        <v>14.309782608695659</v>
      </c>
      <c r="J11" s="164">
        <v>372</v>
      </c>
      <c r="K11" s="302">
        <v>6.9946236559139789</v>
      </c>
      <c r="L11" s="63"/>
    </row>
    <row r="12" spans="1:12" s="35" customFormat="1">
      <c r="A12" s="138">
        <v>1</v>
      </c>
      <c r="B12" s="138">
        <v>1</v>
      </c>
      <c r="C12" s="139">
        <v>1</v>
      </c>
      <c r="D12" s="128">
        <v>5915000</v>
      </c>
      <c r="E12" s="56" t="s">
        <v>136</v>
      </c>
      <c r="F12" s="162">
        <v>85</v>
      </c>
      <c r="G12" s="299">
        <v>44.847058823529423</v>
      </c>
      <c r="H12" s="163">
        <v>125</v>
      </c>
      <c r="I12" s="299">
        <v>16.519999999999996</v>
      </c>
      <c r="J12" s="164">
        <v>543</v>
      </c>
      <c r="K12" s="302">
        <v>5.9944751381215484</v>
      </c>
      <c r="L12" s="63"/>
    </row>
    <row r="13" spans="1:12" s="35" customFormat="1">
      <c r="A13" s="138">
        <v>1</v>
      </c>
      <c r="B13" s="138">
        <v>1</v>
      </c>
      <c r="C13" s="139">
        <v>1</v>
      </c>
      <c r="D13" s="128">
        <v>5916000</v>
      </c>
      <c r="E13" s="56" t="s">
        <v>137</v>
      </c>
      <c r="F13" s="162">
        <v>59.000000000000007</v>
      </c>
      <c r="G13" s="299">
        <v>34.322033898305087</v>
      </c>
      <c r="H13" s="163">
        <v>142</v>
      </c>
      <c r="I13" s="299">
        <v>14.612676056338023</v>
      </c>
      <c r="J13" s="164">
        <v>255</v>
      </c>
      <c r="K13" s="302">
        <v>4.3098039215686299</v>
      </c>
      <c r="L13" s="63"/>
    </row>
    <row r="14" spans="1:12" s="35" customFormat="1">
      <c r="A14" s="138">
        <v>1</v>
      </c>
      <c r="B14" s="138">
        <v>1</v>
      </c>
      <c r="C14" s="139">
        <v>1</v>
      </c>
      <c r="D14" s="128">
        <v>5114000</v>
      </c>
      <c r="E14" s="56" t="s">
        <v>18</v>
      </c>
      <c r="F14" s="337">
        <v>48</v>
      </c>
      <c r="G14" s="338">
        <v>59.270833333333336</v>
      </c>
      <c r="H14" s="339">
        <v>96</v>
      </c>
      <c r="I14" s="338">
        <v>22.71875</v>
      </c>
      <c r="J14" s="340">
        <v>198</v>
      </c>
      <c r="K14" s="341">
        <v>4.9191919191919151</v>
      </c>
      <c r="L14" s="63"/>
    </row>
    <row r="15" spans="1:12" s="35" customFormat="1">
      <c r="A15" s="138">
        <v>1</v>
      </c>
      <c r="B15" s="138">
        <v>1</v>
      </c>
      <c r="C15" s="139">
        <v>1</v>
      </c>
      <c r="D15" s="128">
        <v>5116000</v>
      </c>
      <c r="E15" s="56" t="s">
        <v>19</v>
      </c>
      <c r="F15" s="162">
        <v>141</v>
      </c>
      <c r="G15" s="299">
        <v>42.333333333333336</v>
      </c>
      <c r="H15" s="163">
        <v>356</v>
      </c>
      <c r="I15" s="299">
        <v>15.050561797752811</v>
      </c>
      <c r="J15" s="164">
        <v>604</v>
      </c>
      <c r="K15" s="302">
        <v>9.3874172185430407</v>
      </c>
      <c r="L15" s="63"/>
    </row>
    <row r="16" spans="1:12" s="35" customFormat="1">
      <c r="A16" s="138">
        <v>1</v>
      </c>
      <c r="B16" s="138">
        <v>1</v>
      </c>
      <c r="C16" s="139">
        <v>1</v>
      </c>
      <c r="D16" s="128">
        <v>5117000</v>
      </c>
      <c r="E16" s="56" t="s">
        <v>20</v>
      </c>
      <c r="F16" s="162">
        <v>33</v>
      </c>
      <c r="G16" s="299">
        <v>43.63636363636364</v>
      </c>
      <c r="H16" s="163">
        <v>137</v>
      </c>
      <c r="I16" s="299">
        <v>11.525547445255476</v>
      </c>
      <c r="J16" s="164">
        <v>315</v>
      </c>
      <c r="K16" s="302">
        <v>4.8222222222222229</v>
      </c>
      <c r="L16" s="63"/>
    </row>
    <row r="17" spans="1:12" s="35" customFormat="1">
      <c r="A17" s="138">
        <v>1</v>
      </c>
      <c r="B17" s="138">
        <v>1</v>
      </c>
      <c r="C17" s="139">
        <v>1</v>
      </c>
      <c r="D17" s="128">
        <v>5119000</v>
      </c>
      <c r="E17" s="56" t="s">
        <v>21</v>
      </c>
      <c r="F17" s="162">
        <v>81</v>
      </c>
      <c r="G17" s="299">
        <v>33.543209876543209</v>
      </c>
      <c r="H17" s="163">
        <v>210</v>
      </c>
      <c r="I17" s="299">
        <v>13.223809523809516</v>
      </c>
      <c r="J17" s="164">
        <v>786</v>
      </c>
      <c r="K17" s="302">
        <v>5.0381679389312835</v>
      </c>
      <c r="L17" s="63"/>
    </row>
    <row r="18" spans="1:12" s="35" customFormat="1">
      <c r="A18" s="138">
        <v>1</v>
      </c>
      <c r="B18" s="138">
        <v>1</v>
      </c>
      <c r="C18" s="139">
        <v>1</v>
      </c>
      <c r="D18" s="128">
        <v>5124000</v>
      </c>
      <c r="E18" s="56" t="s">
        <v>24</v>
      </c>
      <c r="F18" s="162">
        <v>84.000000000000028</v>
      </c>
      <c r="G18" s="299">
        <v>46.404761904761905</v>
      </c>
      <c r="H18" s="163">
        <v>469</v>
      </c>
      <c r="I18" s="299">
        <v>16.720682302771849</v>
      </c>
      <c r="J18" s="164">
        <v>964</v>
      </c>
      <c r="K18" s="302">
        <v>4.6981327800829842</v>
      </c>
      <c r="L18" s="63"/>
    </row>
    <row r="19" spans="1:12" s="34" customFormat="1">
      <c r="A19" s="141"/>
      <c r="B19" s="141"/>
      <c r="C19" s="141"/>
      <c r="D19" s="132"/>
      <c r="E19" s="112" t="s">
        <v>209</v>
      </c>
      <c r="F19" s="293">
        <v>1413.0000000000002</v>
      </c>
      <c r="G19" s="300"/>
      <c r="H19" s="293">
        <v>4279</v>
      </c>
      <c r="I19" s="300"/>
      <c r="J19" s="294">
        <v>9458</v>
      </c>
      <c r="K19" s="300"/>
      <c r="L19" s="65"/>
    </row>
    <row r="20" spans="1:12" s="35" customFormat="1">
      <c r="A20" s="138">
        <v>2</v>
      </c>
      <c r="B20" s="138">
        <v>2</v>
      </c>
      <c r="C20" s="139">
        <v>1</v>
      </c>
      <c r="D20" s="128">
        <v>5334002</v>
      </c>
      <c r="E20" s="56" t="s">
        <v>249</v>
      </c>
      <c r="F20" s="162">
        <v>96.999999999999986</v>
      </c>
      <c r="G20" s="299">
        <v>13.917525773195875</v>
      </c>
      <c r="H20" s="163">
        <v>343</v>
      </c>
      <c r="I20" s="299">
        <v>11.367346938775505</v>
      </c>
      <c r="J20" s="164">
        <v>671</v>
      </c>
      <c r="K20" s="302">
        <v>5.8807749627421764</v>
      </c>
      <c r="L20" s="63"/>
    </row>
    <row r="21" spans="1:12" s="35" customFormat="1">
      <c r="A21" s="138">
        <v>2</v>
      </c>
      <c r="B21" s="138">
        <v>2</v>
      </c>
      <c r="C21" s="139">
        <v>1</v>
      </c>
      <c r="D21" s="128">
        <v>5711000</v>
      </c>
      <c r="E21" s="56" t="s">
        <v>368</v>
      </c>
      <c r="F21" s="162">
        <v>116</v>
      </c>
      <c r="G21" s="299">
        <v>44.508620689655167</v>
      </c>
      <c r="H21" s="163">
        <v>303</v>
      </c>
      <c r="I21" s="299">
        <v>21.584158415841589</v>
      </c>
      <c r="J21" s="164">
        <v>685</v>
      </c>
      <c r="K21" s="302">
        <v>3.7912408759124077</v>
      </c>
      <c r="L21" s="63"/>
    </row>
    <row r="22" spans="1:12" s="35" customFormat="1">
      <c r="A22" s="138">
        <v>2</v>
      </c>
      <c r="B22" s="138">
        <v>2</v>
      </c>
      <c r="C22" s="139">
        <v>1</v>
      </c>
      <c r="D22" s="128">
        <v>5314000</v>
      </c>
      <c r="E22" s="56" t="s">
        <v>54</v>
      </c>
      <c r="F22" s="162">
        <v>57</v>
      </c>
      <c r="G22" s="299">
        <v>43.9298245614035</v>
      </c>
      <c r="H22" s="163">
        <v>232</v>
      </c>
      <c r="I22" s="299">
        <v>20.150862068965527</v>
      </c>
      <c r="J22" s="164">
        <v>543</v>
      </c>
      <c r="K22" s="302">
        <v>5.3627992633517465</v>
      </c>
      <c r="L22" s="63"/>
    </row>
    <row r="23" spans="1:12" s="35" customFormat="1">
      <c r="A23" s="138">
        <v>2</v>
      </c>
      <c r="B23" s="138">
        <v>2</v>
      </c>
      <c r="C23" s="139">
        <v>1</v>
      </c>
      <c r="D23" s="128">
        <v>5512000</v>
      </c>
      <c r="E23" s="56" t="s">
        <v>95</v>
      </c>
      <c r="F23" s="162">
        <v>45.000000000000007</v>
      </c>
      <c r="G23" s="299">
        <v>55.222222222222243</v>
      </c>
      <c r="H23" s="163">
        <v>123</v>
      </c>
      <c r="I23" s="299">
        <v>11.487804878048781</v>
      </c>
      <c r="J23" s="164">
        <v>205</v>
      </c>
      <c r="K23" s="302">
        <v>4.5609756097560954</v>
      </c>
      <c r="L23" s="63"/>
    </row>
    <row r="24" spans="1:12" s="35" customFormat="1">
      <c r="A24" s="138">
        <v>2</v>
      </c>
      <c r="B24" s="138">
        <v>2</v>
      </c>
      <c r="C24" s="139">
        <v>1</v>
      </c>
      <c r="D24" s="128">
        <v>5111000</v>
      </c>
      <c r="E24" s="56" t="s">
        <v>15</v>
      </c>
      <c r="F24" s="162">
        <v>73.000000000000014</v>
      </c>
      <c r="G24" s="299">
        <v>44.835616438356148</v>
      </c>
      <c r="H24" s="163">
        <v>336</v>
      </c>
      <c r="I24" s="299">
        <v>24.095238095238091</v>
      </c>
      <c r="J24" s="164">
        <v>930</v>
      </c>
      <c r="K24" s="302">
        <v>7.3225806451612918</v>
      </c>
      <c r="L24" s="63"/>
    </row>
    <row r="25" spans="1:12" s="35" customFormat="1">
      <c r="A25" s="138">
        <v>2</v>
      </c>
      <c r="B25" s="138">
        <v>2</v>
      </c>
      <c r="C25" s="139">
        <v>1</v>
      </c>
      <c r="D25" s="128">
        <v>5315000</v>
      </c>
      <c r="E25" s="56" t="s">
        <v>55</v>
      </c>
      <c r="F25" s="162">
        <v>88</v>
      </c>
      <c r="G25" s="299">
        <v>48.250000000000007</v>
      </c>
      <c r="H25" s="163">
        <v>532</v>
      </c>
      <c r="I25" s="299">
        <v>20.708646616541358</v>
      </c>
      <c r="J25" s="164">
        <v>1598</v>
      </c>
      <c r="K25" s="302">
        <v>6.5037546933667043</v>
      </c>
      <c r="L25" s="63"/>
    </row>
    <row r="26" spans="1:12" s="35" customFormat="1">
      <c r="A26" s="138">
        <v>2</v>
      </c>
      <c r="B26" s="138">
        <v>2</v>
      </c>
      <c r="C26" s="139">
        <v>1</v>
      </c>
      <c r="D26" s="128">
        <v>5316000</v>
      </c>
      <c r="E26" s="56" t="s">
        <v>56</v>
      </c>
      <c r="F26" s="162">
        <v>31</v>
      </c>
      <c r="G26" s="299">
        <v>35.322580645161288</v>
      </c>
      <c r="H26" s="163">
        <v>150</v>
      </c>
      <c r="I26" s="299">
        <v>18.746666666666659</v>
      </c>
      <c r="J26" s="164">
        <v>369</v>
      </c>
      <c r="K26" s="302">
        <v>8.2195121951219505</v>
      </c>
      <c r="L26" s="63"/>
    </row>
    <row r="27" spans="1:12" s="35" customFormat="1">
      <c r="A27" s="138">
        <v>2</v>
      </c>
      <c r="B27" s="138">
        <v>3</v>
      </c>
      <c r="C27" s="139">
        <v>1</v>
      </c>
      <c r="D27" s="128">
        <v>5515000</v>
      </c>
      <c r="E27" s="56" t="s">
        <v>97</v>
      </c>
      <c r="F27" s="162">
        <v>68.000000000000014</v>
      </c>
      <c r="G27" s="299">
        <v>49.941176470588282</v>
      </c>
      <c r="H27" s="163">
        <v>219</v>
      </c>
      <c r="I27" s="299">
        <v>17.579908675799082</v>
      </c>
      <c r="J27" s="164">
        <v>424</v>
      </c>
      <c r="K27" s="302">
        <v>4.4834905660377347</v>
      </c>
      <c r="L27" s="63"/>
    </row>
    <row r="28" spans="1:12" s="35" customFormat="1">
      <c r="A28" s="138">
        <v>2</v>
      </c>
      <c r="B28" s="138">
        <v>2</v>
      </c>
      <c r="C28" s="139">
        <v>1</v>
      </c>
      <c r="D28" s="128">
        <v>5120000</v>
      </c>
      <c r="E28" s="56" t="s">
        <v>22</v>
      </c>
      <c r="F28" s="162">
        <v>16</v>
      </c>
      <c r="G28" s="299">
        <v>31.250000000000007</v>
      </c>
      <c r="H28" s="163">
        <v>56</v>
      </c>
      <c r="I28" s="299">
        <v>24.321428571428569</v>
      </c>
      <c r="J28" s="164">
        <v>232</v>
      </c>
      <c r="K28" s="302">
        <v>2.3922413793103452</v>
      </c>
      <c r="L28" s="63"/>
    </row>
    <row r="29" spans="1:12" s="35" customFormat="1">
      <c r="A29" s="138">
        <v>2</v>
      </c>
      <c r="B29" s="138">
        <v>2</v>
      </c>
      <c r="C29" s="139">
        <v>1</v>
      </c>
      <c r="D29" s="128">
        <v>5122000</v>
      </c>
      <c r="E29" s="56" t="s">
        <v>23</v>
      </c>
      <c r="F29" s="162">
        <v>77.000000000000014</v>
      </c>
      <c r="G29" s="299">
        <v>22.597402597402606</v>
      </c>
      <c r="H29" s="163">
        <v>307</v>
      </c>
      <c r="I29" s="299">
        <v>7.905537459283388</v>
      </c>
      <c r="J29" s="164">
        <v>325</v>
      </c>
      <c r="K29" s="302">
        <v>4.6646153846153853</v>
      </c>
      <c r="L29" s="63"/>
    </row>
    <row r="30" spans="1:12" s="35" customFormat="1">
      <c r="A30" s="179"/>
      <c r="B30" s="179"/>
      <c r="C30" s="180"/>
      <c r="D30" s="181"/>
      <c r="E30" s="112" t="s">
        <v>216</v>
      </c>
      <c r="F30" s="293">
        <v>668</v>
      </c>
      <c r="G30" s="300"/>
      <c r="H30" s="293">
        <v>2601</v>
      </c>
      <c r="I30" s="300"/>
      <c r="J30" s="294">
        <v>5982</v>
      </c>
      <c r="K30" s="300"/>
      <c r="L30" s="63"/>
    </row>
    <row r="31" spans="1:12" s="35" customFormat="1">
      <c r="A31" s="138">
        <v>3</v>
      </c>
      <c r="B31" s="138">
        <v>4</v>
      </c>
      <c r="C31" s="139">
        <v>2</v>
      </c>
      <c r="D31" s="128">
        <v>5334000</v>
      </c>
      <c r="E31" s="133" t="s">
        <v>257</v>
      </c>
      <c r="F31" s="159">
        <v>21</v>
      </c>
      <c r="G31" s="299">
        <v>74.428571428571445</v>
      </c>
      <c r="H31" s="160">
        <v>21</v>
      </c>
      <c r="I31" s="299">
        <v>16.285714285714285</v>
      </c>
      <c r="J31" s="161">
        <v>155</v>
      </c>
      <c r="K31" s="302">
        <v>3.6967741935483871</v>
      </c>
      <c r="L31" s="63"/>
    </row>
    <row r="32" spans="1:12" s="35" customFormat="1">
      <c r="A32" s="138">
        <v>3</v>
      </c>
      <c r="B32" s="138">
        <v>4</v>
      </c>
      <c r="C32" s="139">
        <v>2</v>
      </c>
      <c r="D32" s="128">
        <v>5554000</v>
      </c>
      <c r="E32" s="56" t="s">
        <v>264</v>
      </c>
      <c r="F32" s="159">
        <v>53</v>
      </c>
      <c r="G32" s="299">
        <v>44.716981132075475</v>
      </c>
      <c r="H32" s="160">
        <v>139</v>
      </c>
      <c r="I32" s="299">
        <v>13.136690647482009</v>
      </c>
      <c r="J32" s="161">
        <v>271</v>
      </c>
      <c r="K32" s="302">
        <v>5.4354243542435414</v>
      </c>
      <c r="L32" s="63"/>
    </row>
    <row r="33" spans="1:12" s="35" customFormat="1">
      <c r="A33" s="138">
        <v>3</v>
      </c>
      <c r="B33" s="138">
        <v>4</v>
      </c>
      <c r="C33" s="139">
        <v>2</v>
      </c>
      <c r="D33" s="128">
        <v>5558000</v>
      </c>
      <c r="E33" s="56" t="s">
        <v>265</v>
      </c>
      <c r="F33" s="159">
        <v>22</v>
      </c>
      <c r="G33" s="299">
        <v>71.954545454545467</v>
      </c>
      <c r="H33" s="160">
        <v>60</v>
      </c>
      <c r="I33" s="299">
        <v>23.783333333333324</v>
      </c>
      <c r="J33" s="161">
        <v>138</v>
      </c>
      <c r="K33" s="302">
        <v>3.5942028985507246</v>
      </c>
      <c r="L33" s="63"/>
    </row>
    <row r="34" spans="1:12" s="35" customFormat="1">
      <c r="A34" s="138">
        <v>3</v>
      </c>
      <c r="B34" s="138">
        <v>4</v>
      </c>
      <c r="C34" s="139">
        <v>2</v>
      </c>
      <c r="D34" s="128">
        <v>5358000</v>
      </c>
      <c r="E34" s="56" t="s">
        <v>258</v>
      </c>
      <c r="F34" s="159">
        <v>61</v>
      </c>
      <c r="G34" s="299">
        <v>63.459016393442624</v>
      </c>
      <c r="H34" s="160">
        <v>145</v>
      </c>
      <c r="I34" s="299">
        <v>17.49655172413793</v>
      </c>
      <c r="J34" s="161">
        <v>266</v>
      </c>
      <c r="K34" s="302">
        <v>5.2406015037593976</v>
      </c>
      <c r="L34" s="63"/>
    </row>
    <row r="35" spans="1:12" s="35" customFormat="1">
      <c r="A35" s="138">
        <v>3</v>
      </c>
      <c r="B35" s="138">
        <v>4</v>
      </c>
      <c r="C35" s="139">
        <v>2</v>
      </c>
      <c r="D35" s="128">
        <v>5366000</v>
      </c>
      <c r="E35" s="56" t="s">
        <v>259</v>
      </c>
      <c r="F35" s="159">
        <v>55.000000000000007</v>
      </c>
      <c r="G35" s="299">
        <v>53.454545454545453</v>
      </c>
      <c r="H35" s="160">
        <v>103</v>
      </c>
      <c r="I35" s="299">
        <v>23.087378640776713</v>
      </c>
      <c r="J35" s="161">
        <v>341</v>
      </c>
      <c r="K35" s="302">
        <v>4.0586510263929645</v>
      </c>
      <c r="L35" s="63"/>
    </row>
    <row r="36" spans="1:12" s="35" customFormat="1">
      <c r="A36" s="138">
        <v>3</v>
      </c>
      <c r="B36" s="138">
        <v>4</v>
      </c>
      <c r="C36" s="139">
        <v>2</v>
      </c>
      <c r="D36" s="128">
        <v>5754000</v>
      </c>
      <c r="E36" s="56" t="s">
        <v>268</v>
      </c>
      <c r="F36" s="159">
        <v>48.000000000000007</v>
      </c>
      <c r="G36" s="299">
        <v>48.354166666666664</v>
      </c>
      <c r="H36" s="160">
        <v>188</v>
      </c>
      <c r="I36" s="299">
        <v>10.702127659574469</v>
      </c>
      <c r="J36" s="161">
        <v>480</v>
      </c>
      <c r="K36" s="302">
        <v>4.1208333333333282</v>
      </c>
      <c r="L36" s="63"/>
    </row>
    <row r="37" spans="1:12" s="35" customFormat="1">
      <c r="A37" s="138">
        <v>3</v>
      </c>
      <c r="B37" s="138">
        <v>3</v>
      </c>
      <c r="C37" s="139">
        <v>2</v>
      </c>
      <c r="D37" s="128">
        <v>5370000</v>
      </c>
      <c r="E37" s="56" t="s">
        <v>260</v>
      </c>
      <c r="F37" s="159">
        <v>22.999999999999996</v>
      </c>
      <c r="G37" s="299">
        <v>67.739130434782624</v>
      </c>
      <c r="H37" s="160">
        <v>36</v>
      </c>
      <c r="I37" s="299">
        <v>21.305555555555554</v>
      </c>
      <c r="J37" s="161">
        <v>312</v>
      </c>
      <c r="K37" s="302">
        <v>5.0993589743589709</v>
      </c>
      <c r="L37" s="63"/>
    </row>
    <row r="38" spans="1:12" s="35" customFormat="1">
      <c r="A38" s="138">
        <v>3</v>
      </c>
      <c r="B38" s="138">
        <v>4</v>
      </c>
      <c r="C38" s="139">
        <v>2</v>
      </c>
      <c r="D38" s="128">
        <v>5758000</v>
      </c>
      <c r="E38" s="56" t="s">
        <v>270</v>
      </c>
      <c r="F38" s="159">
        <v>14</v>
      </c>
      <c r="G38" s="299">
        <v>78.357142857142861</v>
      </c>
      <c r="H38" s="160">
        <v>54</v>
      </c>
      <c r="I38" s="299">
        <v>20.314814814814824</v>
      </c>
      <c r="J38" s="161">
        <v>73</v>
      </c>
      <c r="K38" s="302">
        <v>4.479452054794522</v>
      </c>
      <c r="L38" s="63"/>
    </row>
    <row r="39" spans="1:12" s="35" customFormat="1">
      <c r="A39" s="138">
        <v>3</v>
      </c>
      <c r="B39" s="138">
        <v>4</v>
      </c>
      <c r="C39" s="139">
        <v>2</v>
      </c>
      <c r="D39" s="128">
        <v>5958000</v>
      </c>
      <c r="E39" s="56" t="s">
        <v>275</v>
      </c>
      <c r="F39" s="159">
        <v>22</v>
      </c>
      <c r="G39" s="299">
        <v>58.409090909090907</v>
      </c>
      <c r="H39" s="160">
        <v>18</v>
      </c>
      <c r="I39" s="299">
        <v>22.111111111111114</v>
      </c>
      <c r="J39" s="161">
        <v>212</v>
      </c>
      <c r="K39" s="302">
        <v>6.0283018867924527</v>
      </c>
      <c r="L39" s="63"/>
    </row>
    <row r="40" spans="1:12" s="35" customFormat="1">
      <c r="A40" s="138">
        <v>3</v>
      </c>
      <c r="B40" s="138">
        <v>4</v>
      </c>
      <c r="C40" s="139">
        <v>2</v>
      </c>
      <c r="D40" s="128">
        <v>5762000</v>
      </c>
      <c r="E40" s="56" t="s">
        <v>271</v>
      </c>
      <c r="F40" s="159">
        <v>26</v>
      </c>
      <c r="G40" s="299">
        <v>36.192307692307686</v>
      </c>
      <c r="H40" s="160">
        <v>60</v>
      </c>
      <c r="I40" s="299">
        <v>20.100000000000005</v>
      </c>
      <c r="J40" s="161">
        <v>167</v>
      </c>
      <c r="K40" s="302">
        <v>5.4910179640718573</v>
      </c>
      <c r="L40" s="63"/>
    </row>
    <row r="41" spans="1:12" s="35" customFormat="1">
      <c r="A41" s="138">
        <v>3</v>
      </c>
      <c r="B41" s="138">
        <v>4</v>
      </c>
      <c r="C41" s="139">
        <v>2</v>
      </c>
      <c r="D41" s="128">
        <v>5154000</v>
      </c>
      <c r="E41" s="56" t="s">
        <v>252</v>
      </c>
      <c r="F41" s="159">
        <v>96</v>
      </c>
      <c r="G41" s="299">
        <v>32.21875</v>
      </c>
      <c r="H41" s="160">
        <v>44</v>
      </c>
      <c r="I41" s="299">
        <v>11.204545454545453</v>
      </c>
      <c r="J41" s="161">
        <v>118</v>
      </c>
      <c r="K41" s="302">
        <v>4.1186440677966099</v>
      </c>
      <c r="L41" s="63"/>
    </row>
    <row r="42" spans="1:12" s="35" customFormat="1">
      <c r="A42" s="138">
        <v>3</v>
      </c>
      <c r="B42" s="138">
        <v>4</v>
      </c>
      <c r="C42" s="139">
        <v>2</v>
      </c>
      <c r="D42" s="128">
        <v>5766000</v>
      </c>
      <c r="E42" s="56" t="s">
        <v>272</v>
      </c>
      <c r="F42" s="159">
        <v>35</v>
      </c>
      <c r="G42" s="299">
        <v>56.457142857142848</v>
      </c>
      <c r="H42" s="160">
        <v>57</v>
      </c>
      <c r="I42" s="299">
        <v>23.15789473684211</v>
      </c>
      <c r="J42" s="161">
        <v>125</v>
      </c>
      <c r="K42" s="302">
        <v>3.1360000000000001</v>
      </c>
      <c r="L42" s="63"/>
    </row>
    <row r="43" spans="1:12" s="35" customFormat="1">
      <c r="A43" s="138">
        <v>3</v>
      </c>
      <c r="B43" s="138">
        <v>4</v>
      </c>
      <c r="C43" s="139">
        <v>2</v>
      </c>
      <c r="D43" s="128">
        <v>5962000</v>
      </c>
      <c r="E43" s="56" t="s">
        <v>276</v>
      </c>
      <c r="F43" s="159">
        <v>16</v>
      </c>
      <c r="G43" s="299">
        <v>53.0625</v>
      </c>
      <c r="H43" s="160">
        <v>52</v>
      </c>
      <c r="I43" s="299">
        <v>19.63461538461538</v>
      </c>
      <c r="J43" s="161">
        <v>182</v>
      </c>
      <c r="K43" s="302">
        <v>3.7582417582417578</v>
      </c>
      <c r="L43" s="63"/>
    </row>
    <row r="44" spans="1:12" s="35" customFormat="1">
      <c r="A44" s="138">
        <v>3</v>
      </c>
      <c r="B44" s="138">
        <v>4</v>
      </c>
      <c r="C44" s="139">
        <v>2</v>
      </c>
      <c r="D44" s="128">
        <v>5770000</v>
      </c>
      <c r="E44" s="56" t="s">
        <v>273</v>
      </c>
      <c r="F44" s="159">
        <v>59</v>
      </c>
      <c r="G44" s="299">
        <v>39.237288135593232</v>
      </c>
      <c r="H44" s="160">
        <v>114</v>
      </c>
      <c r="I44" s="299">
        <v>18.868421052631579</v>
      </c>
      <c r="J44" s="161">
        <v>210</v>
      </c>
      <c r="K44" s="302">
        <v>3.6285714285714294</v>
      </c>
      <c r="L44" s="63"/>
    </row>
    <row r="45" spans="1:12" s="35" customFormat="1">
      <c r="A45" s="138">
        <v>3</v>
      </c>
      <c r="B45" s="138">
        <v>4</v>
      </c>
      <c r="C45" s="139">
        <v>2</v>
      </c>
      <c r="D45" s="128">
        <v>5162000</v>
      </c>
      <c r="E45" s="56" t="s">
        <v>253</v>
      </c>
      <c r="F45" s="159">
        <v>5</v>
      </c>
      <c r="G45" s="299">
        <v>13.6</v>
      </c>
      <c r="H45" s="160">
        <v>27</v>
      </c>
      <c r="I45" s="299">
        <v>14.888888888888891</v>
      </c>
      <c r="J45" s="161">
        <v>105</v>
      </c>
      <c r="K45" s="302">
        <v>4.7333333333333316</v>
      </c>
      <c r="L45" s="63"/>
    </row>
    <row r="46" spans="1:12" s="35" customFormat="1">
      <c r="A46" s="138">
        <v>3</v>
      </c>
      <c r="B46" s="138">
        <v>4</v>
      </c>
      <c r="C46" s="139">
        <v>2</v>
      </c>
      <c r="D46" s="128">
        <v>5374000</v>
      </c>
      <c r="E46" s="56" t="s">
        <v>261</v>
      </c>
      <c r="F46" s="159">
        <v>65</v>
      </c>
      <c r="G46" s="299">
        <v>62.323076923076961</v>
      </c>
      <c r="H46" s="160">
        <v>71</v>
      </c>
      <c r="I46" s="299">
        <v>23.22535211267606</v>
      </c>
      <c r="J46" s="161">
        <v>379</v>
      </c>
      <c r="K46" s="302">
        <v>4.04485488126649</v>
      </c>
      <c r="L46" s="63"/>
    </row>
    <row r="47" spans="1:12" s="35" customFormat="1">
      <c r="A47" s="138">
        <v>3</v>
      </c>
      <c r="B47" s="138">
        <v>4</v>
      </c>
      <c r="C47" s="139">
        <v>2</v>
      </c>
      <c r="D47" s="128">
        <v>5966000</v>
      </c>
      <c r="E47" s="56" t="s">
        <v>277</v>
      </c>
      <c r="F47" s="159">
        <v>25.000000000000004</v>
      </c>
      <c r="G47" s="299">
        <v>73.319999999999993</v>
      </c>
      <c r="H47" s="160">
        <v>51</v>
      </c>
      <c r="I47" s="299">
        <v>22.176470588235293</v>
      </c>
      <c r="J47" s="161">
        <v>345</v>
      </c>
      <c r="K47" s="302">
        <v>7.7333333333333298</v>
      </c>
      <c r="L47" s="63"/>
    </row>
    <row r="48" spans="1:12" s="35" customFormat="1">
      <c r="A48" s="138">
        <v>3</v>
      </c>
      <c r="B48" s="138">
        <v>4</v>
      </c>
      <c r="C48" s="139">
        <v>2</v>
      </c>
      <c r="D48" s="128">
        <v>5774000</v>
      </c>
      <c r="E48" s="56" t="s">
        <v>274</v>
      </c>
      <c r="F48" s="159">
        <v>12</v>
      </c>
      <c r="G48" s="299">
        <v>10</v>
      </c>
      <c r="H48" s="160">
        <v>53</v>
      </c>
      <c r="I48" s="299">
        <v>19.056603773584907</v>
      </c>
      <c r="J48" s="161">
        <v>488</v>
      </c>
      <c r="K48" s="302">
        <v>3.8770491803278682</v>
      </c>
      <c r="L48" s="63"/>
    </row>
    <row r="49" spans="1:12" s="35" customFormat="1">
      <c r="A49" s="138">
        <v>3</v>
      </c>
      <c r="B49" s="138">
        <v>4</v>
      </c>
      <c r="C49" s="139">
        <v>2</v>
      </c>
      <c r="D49" s="128">
        <v>5378000</v>
      </c>
      <c r="E49" s="56" t="s">
        <v>262</v>
      </c>
      <c r="F49" s="159">
        <v>4</v>
      </c>
      <c r="G49" s="299">
        <v>95.25</v>
      </c>
      <c r="H49" s="160">
        <v>61</v>
      </c>
      <c r="I49" s="299">
        <v>15.409836065573778</v>
      </c>
      <c r="J49" s="161">
        <v>41</v>
      </c>
      <c r="K49" s="302">
        <v>5.4146341463414638</v>
      </c>
      <c r="L49" s="63"/>
    </row>
    <row r="50" spans="1:12" s="35" customFormat="1">
      <c r="A50" s="138">
        <v>3</v>
      </c>
      <c r="B50" s="138">
        <v>4</v>
      </c>
      <c r="C50" s="139">
        <v>2</v>
      </c>
      <c r="D50" s="128">
        <v>5382000</v>
      </c>
      <c r="E50" s="56" t="s">
        <v>263</v>
      </c>
      <c r="F50" s="159">
        <v>14</v>
      </c>
      <c r="G50" s="299">
        <v>25.928571428571438</v>
      </c>
      <c r="H50" s="160">
        <v>47</v>
      </c>
      <c r="I50" s="299">
        <v>26.340425531914899</v>
      </c>
      <c r="J50" s="161">
        <v>312</v>
      </c>
      <c r="K50" s="302">
        <v>5.4615384615384599</v>
      </c>
      <c r="L50" s="63"/>
    </row>
    <row r="51" spans="1:12" s="35" customFormat="1">
      <c r="A51" s="138">
        <v>3</v>
      </c>
      <c r="B51" s="138">
        <v>4</v>
      </c>
      <c r="C51" s="139">
        <v>2</v>
      </c>
      <c r="D51" s="128">
        <v>5970000</v>
      </c>
      <c r="E51" s="56" t="s">
        <v>278</v>
      </c>
      <c r="F51" s="159">
        <v>26</v>
      </c>
      <c r="G51" s="299">
        <v>36.269230769230759</v>
      </c>
      <c r="H51" s="160">
        <v>82</v>
      </c>
      <c r="I51" s="299">
        <v>20.792682926829269</v>
      </c>
      <c r="J51" s="161">
        <v>434</v>
      </c>
      <c r="K51" s="302">
        <v>3.9400921658986161</v>
      </c>
      <c r="L51" s="63"/>
    </row>
    <row r="52" spans="1:12" s="35" customFormat="1">
      <c r="A52" s="138">
        <v>3</v>
      </c>
      <c r="B52" s="138">
        <v>4</v>
      </c>
      <c r="C52" s="139">
        <v>2</v>
      </c>
      <c r="D52" s="128">
        <v>5974000</v>
      </c>
      <c r="E52" s="56" t="s">
        <v>279</v>
      </c>
      <c r="F52" s="159">
        <v>31.000000000000004</v>
      </c>
      <c r="G52" s="299">
        <v>55.129032258064498</v>
      </c>
      <c r="H52" s="160">
        <v>87</v>
      </c>
      <c r="I52" s="299">
        <v>21.74712643678161</v>
      </c>
      <c r="J52" s="161">
        <v>288</v>
      </c>
      <c r="K52" s="302">
        <v>4.7708333333333401</v>
      </c>
      <c r="L52" s="63"/>
    </row>
    <row r="53" spans="1:12" s="35" customFormat="1">
      <c r="A53" s="138">
        <v>3</v>
      </c>
      <c r="B53" s="138">
        <v>4</v>
      </c>
      <c r="C53" s="139">
        <v>2</v>
      </c>
      <c r="D53" s="128">
        <v>5566000</v>
      </c>
      <c r="E53" s="56" t="s">
        <v>266</v>
      </c>
      <c r="F53" s="159">
        <v>45.000000000000007</v>
      </c>
      <c r="G53" s="299">
        <v>44.311111111111096</v>
      </c>
      <c r="H53" s="160">
        <v>125</v>
      </c>
      <c r="I53" s="299">
        <v>19.639999999999997</v>
      </c>
      <c r="J53" s="161">
        <v>261</v>
      </c>
      <c r="K53" s="302">
        <v>4.9157088122605375</v>
      </c>
      <c r="L53" s="63"/>
    </row>
    <row r="54" spans="1:12" s="35" customFormat="1">
      <c r="A54" s="138">
        <v>3</v>
      </c>
      <c r="B54" s="138">
        <v>3</v>
      </c>
      <c r="C54" s="139">
        <v>2</v>
      </c>
      <c r="D54" s="128">
        <v>5978000</v>
      </c>
      <c r="E54" s="79" t="s">
        <v>280</v>
      </c>
      <c r="F54" s="159">
        <v>15</v>
      </c>
      <c r="G54" s="299">
        <v>55.666666666666664</v>
      </c>
      <c r="H54" s="160">
        <v>40</v>
      </c>
      <c r="I54" s="299">
        <v>15.325000000000001</v>
      </c>
      <c r="J54" s="161">
        <v>118</v>
      </c>
      <c r="K54" s="302">
        <v>9.9915254237288096</v>
      </c>
      <c r="L54" s="63"/>
    </row>
    <row r="55" spans="1:12" s="35" customFormat="1">
      <c r="A55" s="138">
        <v>3</v>
      </c>
      <c r="B55" s="138">
        <v>4</v>
      </c>
      <c r="C55" s="139">
        <v>2</v>
      </c>
      <c r="D55" s="128">
        <v>5166000</v>
      </c>
      <c r="E55" s="56" t="s">
        <v>254</v>
      </c>
      <c r="F55" s="159">
        <v>36</v>
      </c>
      <c r="G55" s="299">
        <v>21.749999999999996</v>
      </c>
      <c r="H55" s="160">
        <v>59</v>
      </c>
      <c r="I55" s="299">
        <v>10.118644067796609</v>
      </c>
      <c r="J55" s="161">
        <v>164</v>
      </c>
      <c r="K55" s="302">
        <v>3.4329268292682924</v>
      </c>
      <c r="L55" s="63"/>
    </row>
    <row r="56" spans="1:12" s="35" customFormat="1">
      <c r="A56" s="138">
        <v>3</v>
      </c>
      <c r="B56" s="138">
        <v>4</v>
      </c>
      <c r="C56" s="139">
        <v>2</v>
      </c>
      <c r="D56" s="128">
        <v>5570000</v>
      </c>
      <c r="E56" s="56" t="s">
        <v>267</v>
      </c>
      <c r="F56" s="159">
        <v>32.000000000000007</v>
      </c>
      <c r="G56" s="299">
        <v>67.8125</v>
      </c>
      <c r="H56" s="160">
        <v>111</v>
      </c>
      <c r="I56" s="299">
        <v>19.630630630630627</v>
      </c>
      <c r="J56" s="161">
        <v>308</v>
      </c>
      <c r="K56" s="302">
        <v>5.0844155844155861</v>
      </c>
      <c r="L56" s="63"/>
    </row>
    <row r="57" spans="1:12" s="35" customFormat="1">
      <c r="A57" s="138">
        <v>3</v>
      </c>
      <c r="B57" s="138">
        <v>4</v>
      </c>
      <c r="C57" s="139">
        <v>2</v>
      </c>
      <c r="D57" s="128">
        <v>5170000</v>
      </c>
      <c r="E57" s="56" t="s">
        <v>256</v>
      </c>
      <c r="F57" s="159">
        <v>70.000000000000014</v>
      </c>
      <c r="G57" s="299">
        <v>41.214285714285722</v>
      </c>
      <c r="H57" s="160">
        <v>58</v>
      </c>
      <c r="I57" s="299">
        <v>12.810344827586205</v>
      </c>
      <c r="J57" s="161">
        <v>222</v>
      </c>
      <c r="K57" s="302">
        <v>4.8963963963963986</v>
      </c>
      <c r="L57" s="63"/>
    </row>
    <row r="58" spans="1:12" s="35" customFormat="1">
      <c r="A58" s="179"/>
      <c r="B58" s="179"/>
      <c r="C58" s="180"/>
      <c r="D58" s="181"/>
      <c r="E58" s="112" t="s">
        <v>210</v>
      </c>
      <c r="F58" s="293">
        <v>931</v>
      </c>
      <c r="G58" s="300"/>
      <c r="H58" s="293">
        <v>1963</v>
      </c>
      <c r="I58" s="300"/>
      <c r="J58" s="294">
        <v>6515</v>
      </c>
      <c r="K58" s="300"/>
      <c r="L58" s="63"/>
    </row>
    <row r="59" spans="1:12" s="35" customFormat="1">
      <c r="A59" s="138">
        <v>4</v>
      </c>
      <c r="B59" s="138">
        <v>2</v>
      </c>
      <c r="C59" s="139">
        <v>3</v>
      </c>
      <c r="D59" s="128">
        <v>5334004</v>
      </c>
      <c r="E59" s="56" t="s">
        <v>57</v>
      </c>
      <c r="F59" s="159">
        <v>22.000000000000004</v>
      </c>
      <c r="G59" s="299">
        <v>69.227272727272748</v>
      </c>
      <c r="H59" s="160">
        <v>25</v>
      </c>
      <c r="I59" s="299">
        <v>16.440000000000001</v>
      </c>
      <c r="J59" s="161">
        <v>120</v>
      </c>
      <c r="K59" s="302">
        <v>4.5583333333333327</v>
      </c>
      <c r="L59" s="63"/>
    </row>
    <row r="60" spans="1:12" s="35" customFormat="1">
      <c r="A60" s="138">
        <v>4</v>
      </c>
      <c r="B60" s="138">
        <v>2</v>
      </c>
      <c r="C60" s="139">
        <v>3</v>
      </c>
      <c r="D60" s="128">
        <v>5962004</v>
      </c>
      <c r="E60" s="56" t="s">
        <v>149</v>
      </c>
      <c r="F60" s="159">
        <v>9</v>
      </c>
      <c r="G60" s="299">
        <v>29.888888888888889</v>
      </c>
      <c r="H60" s="160">
        <v>6</v>
      </c>
      <c r="I60" s="299">
        <v>21</v>
      </c>
      <c r="J60" s="161">
        <v>59</v>
      </c>
      <c r="K60" s="302">
        <v>4.5423728813559316</v>
      </c>
      <c r="L60" s="63"/>
    </row>
    <row r="61" spans="1:12" s="35" customFormat="1">
      <c r="A61" s="138">
        <v>4</v>
      </c>
      <c r="B61" s="138">
        <v>1</v>
      </c>
      <c r="C61" s="139">
        <v>3</v>
      </c>
      <c r="D61" s="128">
        <v>5978004</v>
      </c>
      <c r="E61" s="56" t="s">
        <v>160</v>
      </c>
      <c r="F61" s="159">
        <v>12</v>
      </c>
      <c r="G61" s="299">
        <v>71.750000000000014</v>
      </c>
      <c r="H61" s="160">
        <v>33</v>
      </c>
      <c r="I61" s="299">
        <v>20.696969696969695</v>
      </c>
      <c r="J61" s="161">
        <v>238</v>
      </c>
      <c r="K61" s="302">
        <v>4.0000000000000009</v>
      </c>
      <c r="L61" s="63"/>
    </row>
    <row r="62" spans="1:12" s="35" customFormat="1">
      <c r="A62" s="138">
        <v>4</v>
      </c>
      <c r="B62" s="138">
        <v>2</v>
      </c>
      <c r="C62" s="139">
        <v>3</v>
      </c>
      <c r="D62" s="128">
        <v>5562008</v>
      </c>
      <c r="E62" s="56" t="s">
        <v>105</v>
      </c>
      <c r="F62" s="159">
        <v>14</v>
      </c>
      <c r="G62" s="299">
        <v>54.428571428571431</v>
      </c>
      <c r="H62" s="160">
        <v>38</v>
      </c>
      <c r="I62" s="299">
        <v>12.947368421052628</v>
      </c>
      <c r="J62" s="161">
        <v>65</v>
      </c>
      <c r="K62" s="302">
        <v>3.9538461538461531</v>
      </c>
      <c r="L62" s="63"/>
    </row>
    <row r="63" spans="1:12" s="35" customFormat="1">
      <c r="A63" s="138">
        <v>4</v>
      </c>
      <c r="B63" s="138">
        <v>2</v>
      </c>
      <c r="C63" s="139">
        <v>3</v>
      </c>
      <c r="D63" s="128">
        <v>5158004</v>
      </c>
      <c r="E63" s="56" t="s">
        <v>30</v>
      </c>
      <c r="F63" s="159">
        <v>14.999999999999998</v>
      </c>
      <c r="G63" s="299">
        <v>39.466666666666661</v>
      </c>
      <c r="H63" s="160">
        <v>17</v>
      </c>
      <c r="I63" s="299">
        <v>42.823529411764696</v>
      </c>
      <c r="J63" s="161">
        <v>118</v>
      </c>
      <c r="K63" s="302">
        <v>3.9661016949152534</v>
      </c>
      <c r="L63" s="63"/>
    </row>
    <row r="64" spans="1:12" s="35" customFormat="1">
      <c r="A64" s="138">
        <v>4</v>
      </c>
      <c r="B64" s="138">
        <v>2</v>
      </c>
      <c r="C64" s="139">
        <v>3</v>
      </c>
      <c r="D64" s="128">
        <v>5954012</v>
      </c>
      <c r="E64" s="56" t="s">
        <v>139</v>
      </c>
      <c r="F64" s="159">
        <v>8</v>
      </c>
      <c r="G64" s="299">
        <v>40.625</v>
      </c>
      <c r="H64" s="160">
        <v>11</v>
      </c>
      <c r="I64" s="299">
        <v>26.636363636363637</v>
      </c>
      <c r="J64" s="161">
        <v>85</v>
      </c>
      <c r="K64" s="302">
        <v>8.2117647058823504</v>
      </c>
      <c r="L64" s="63"/>
    </row>
    <row r="65" spans="1:12" s="35" customFormat="1">
      <c r="A65" s="138">
        <v>4</v>
      </c>
      <c r="B65" s="138">
        <v>2</v>
      </c>
      <c r="C65" s="142">
        <v>3</v>
      </c>
      <c r="D65" s="128">
        <v>5370016</v>
      </c>
      <c r="E65" s="56" t="s">
        <v>73</v>
      </c>
      <c r="F65" s="159">
        <v>12</v>
      </c>
      <c r="G65" s="299">
        <v>51.916666666666671</v>
      </c>
      <c r="H65" s="160">
        <v>31</v>
      </c>
      <c r="I65" s="299">
        <v>29.548387096774196</v>
      </c>
      <c r="J65" s="161">
        <v>75</v>
      </c>
      <c r="K65" s="302">
        <v>6.5466666666666686</v>
      </c>
      <c r="L65" s="63"/>
    </row>
    <row r="66" spans="1:12" s="35" customFormat="1">
      <c r="A66" s="138">
        <v>4</v>
      </c>
      <c r="B66" s="138">
        <v>2</v>
      </c>
      <c r="C66" s="139">
        <v>3</v>
      </c>
      <c r="D66" s="128">
        <v>5962016</v>
      </c>
      <c r="E66" s="56" t="s">
        <v>150</v>
      </c>
      <c r="F66" s="159">
        <v>2</v>
      </c>
      <c r="G66" s="299">
        <v>34</v>
      </c>
      <c r="H66" s="160">
        <v>9</v>
      </c>
      <c r="I66" s="299">
        <v>25.444444444444443</v>
      </c>
      <c r="J66" s="161">
        <v>23</v>
      </c>
      <c r="K66" s="302">
        <v>4.3478260869565215</v>
      </c>
      <c r="L66" s="63"/>
    </row>
    <row r="67" spans="1:12" s="35" customFormat="1">
      <c r="A67" s="138">
        <v>4</v>
      </c>
      <c r="B67" s="138">
        <v>2</v>
      </c>
      <c r="C67" s="139">
        <v>3</v>
      </c>
      <c r="D67" s="128">
        <v>5370020</v>
      </c>
      <c r="E67" s="56" t="s">
        <v>74</v>
      </c>
      <c r="F67" s="159">
        <v>9.0000000000000018</v>
      </c>
      <c r="G67" s="299">
        <v>42.666666666666664</v>
      </c>
      <c r="H67" s="160">
        <v>17</v>
      </c>
      <c r="I67" s="299">
        <v>15.352941176470589</v>
      </c>
      <c r="J67" s="161">
        <v>67</v>
      </c>
      <c r="K67" s="302">
        <v>5.1641791044776122</v>
      </c>
      <c r="L67" s="63"/>
    </row>
    <row r="68" spans="1:12" s="35" customFormat="1">
      <c r="A68" s="138">
        <v>4</v>
      </c>
      <c r="B68" s="138">
        <v>2</v>
      </c>
      <c r="C68" s="142">
        <v>3</v>
      </c>
      <c r="D68" s="128">
        <v>5978020</v>
      </c>
      <c r="E68" s="56" t="s">
        <v>161</v>
      </c>
      <c r="F68" s="159">
        <v>24</v>
      </c>
      <c r="G68" s="299">
        <v>62.749999999999986</v>
      </c>
      <c r="H68" s="160">
        <v>41</v>
      </c>
      <c r="I68" s="299">
        <v>17.85365853658536</v>
      </c>
      <c r="J68" s="161">
        <v>92</v>
      </c>
      <c r="K68" s="302">
        <v>5.7065217391304346</v>
      </c>
      <c r="L68" s="63"/>
    </row>
    <row r="69" spans="1:12" s="35" customFormat="1">
      <c r="A69" s="138">
        <v>4</v>
      </c>
      <c r="B69" s="138">
        <v>2</v>
      </c>
      <c r="C69" s="139">
        <v>3</v>
      </c>
      <c r="D69" s="128">
        <v>5170020</v>
      </c>
      <c r="E69" s="56" t="s">
        <v>49</v>
      </c>
      <c r="F69" s="159">
        <v>31</v>
      </c>
      <c r="G69" s="299">
        <v>49.967741935483879</v>
      </c>
      <c r="H69" s="160">
        <v>65</v>
      </c>
      <c r="I69" s="299">
        <v>13.046153846153844</v>
      </c>
      <c r="J69" s="161">
        <v>186</v>
      </c>
      <c r="K69" s="302">
        <v>3.645161290322581</v>
      </c>
      <c r="L69" s="63"/>
    </row>
    <row r="70" spans="1:12" s="35" customFormat="1">
      <c r="A70" s="138">
        <v>4</v>
      </c>
      <c r="B70" s="138">
        <v>2</v>
      </c>
      <c r="C70" s="139">
        <v>3</v>
      </c>
      <c r="D70" s="128">
        <v>5154036</v>
      </c>
      <c r="E70" s="56" t="s">
        <v>29</v>
      </c>
      <c r="F70" s="159">
        <v>26</v>
      </c>
      <c r="G70" s="299">
        <v>38.730769230769219</v>
      </c>
      <c r="H70" s="160">
        <v>58</v>
      </c>
      <c r="I70" s="299">
        <v>12.551724137931034</v>
      </c>
      <c r="J70" s="161">
        <v>136</v>
      </c>
      <c r="K70" s="302">
        <v>3.2720588235294108</v>
      </c>
      <c r="L70" s="63"/>
    </row>
    <row r="71" spans="1:12" s="35" customFormat="1">
      <c r="A71" s="138">
        <v>4</v>
      </c>
      <c r="B71" s="138">
        <v>1</v>
      </c>
      <c r="C71" s="139">
        <v>3</v>
      </c>
      <c r="D71" s="128">
        <v>5158026</v>
      </c>
      <c r="E71" s="56" t="s">
        <v>36</v>
      </c>
      <c r="F71" s="159">
        <v>14</v>
      </c>
      <c r="G71" s="299">
        <v>67.928571428571416</v>
      </c>
      <c r="H71" s="160">
        <v>26</v>
      </c>
      <c r="I71" s="299">
        <v>22.76923076923077</v>
      </c>
      <c r="J71" s="161">
        <v>133</v>
      </c>
      <c r="K71" s="302">
        <v>5.8646616541353396</v>
      </c>
      <c r="L71" s="63"/>
    </row>
    <row r="72" spans="1:12" s="35" customFormat="1">
      <c r="A72" s="138">
        <v>4</v>
      </c>
      <c r="B72" s="138">
        <v>1</v>
      </c>
      <c r="C72" s="139">
        <v>3</v>
      </c>
      <c r="D72" s="128">
        <v>5562028</v>
      </c>
      <c r="E72" s="56" t="s">
        <v>111</v>
      </c>
      <c r="F72" s="159">
        <v>5</v>
      </c>
      <c r="G72" s="299">
        <v>64.599999999999994</v>
      </c>
      <c r="H72" s="160">
        <v>27</v>
      </c>
      <c r="I72" s="299">
        <v>32.407407407407398</v>
      </c>
      <c r="J72" s="161">
        <v>91</v>
      </c>
      <c r="K72" s="302">
        <v>5.5494505494505475</v>
      </c>
      <c r="L72" s="63"/>
    </row>
    <row r="73" spans="1:12" s="35" customFormat="1">
      <c r="A73" s="138">
        <v>4</v>
      </c>
      <c r="B73" s="138">
        <v>2</v>
      </c>
      <c r="C73" s="139">
        <v>3</v>
      </c>
      <c r="D73" s="128">
        <v>5954024</v>
      </c>
      <c r="E73" s="56" t="s">
        <v>142</v>
      </c>
      <c r="F73" s="159">
        <v>15</v>
      </c>
      <c r="G73" s="299">
        <v>47.666666666666679</v>
      </c>
      <c r="H73" s="160">
        <v>35</v>
      </c>
      <c r="I73" s="299">
        <v>39.971428571428575</v>
      </c>
      <c r="J73" s="161">
        <v>0</v>
      </c>
      <c r="K73" s="302"/>
      <c r="L73" s="63"/>
    </row>
    <row r="74" spans="1:12" s="35" customFormat="1">
      <c r="A74" s="138">
        <v>4</v>
      </c>
      <c r="B74" s="138">
        <v>2</v>
      </c>
      <c r="C74" s="139">
        <v>3</v>
      </c>
      <c r="D74" s="128">
        <v>5978032</v>
      </c>
      <c r="E74" s="56" t="s">
        <v>164</v>
      </c>
      <c r="F74" s="159">
        <v>9.0000000000000018</v>
      </c>
      <c r="G74" s="299">
        <v>49.555555555555557</v>
      </c>
      <c r="H74" s="160">
        <v>30</v>
      </c>
      <c r="I74" s="299">
        <v>25.766666666666666</v>
      </c>
      <c r="J74" s="161">
        <v>44</v>
      </c>
      <c r="K74" s="302">
        <v>3.9090909090909101</v>
      </c>
      <c r="L74" s="63"/>
    </row>
    <row r="75" spans="1:12" s="35" customFormat="1">
      <c r="A75" s="138">
        <v>4</v>
      </c>
      <c r="B75" s="138">
        <v>2</v>
      </c>
      <c r="C75" s="139">
        <v>3</v>
      </c>
      <c r="D75" s="128">
        <v>5382060</v>
      </c>
      <c r="E75" s="56" t="s">
        <v>93</v>
      </c>
      <c r="F75" s="159">
        <v>8</v>
      </c>
      <c r="G75" s="299">
        <v>79.624999999999986</v>
      </c>
      <c r="H75" s="160">
        <v>14</v>
      </c>
      <c r="I75" s="299">
        <v>17.785714285714288</v>
      </c>
      <c r="J75" s="161">
        <v>64</v>
      </c>
      <c r="K75" s="302">
        <v>4.421875</v>
      </c>
      <c r="L75" s="63"/>
    </row>
    <row r="76" spans="1:12" s="35" customFormat="1">
      <c r="A76" s="138">
        <v>4</v>
      </c>
      <c r="B76" s="138">
        <v>2</v>
      </c>
      <c r="C76" s="139">
        <v>3</v>
      </c>
      <c r="D76" s="128">
        <v>5962060</v>
      </c>
      <c r="E76" s="56" t="s">
        <v>155</v>
      </c>
      <c r="F76" s="159">
        <v>9.0000000000000018</v>
      </c>
      <c r="G76" s="299">
        <v>66.888888888888886</v>
      </c>
      <c r="H76" s="160">
        <v>6</v>
      </c>
      <c r="I76" s="299">
        <v>17.666666666666664</v>
      </c>
      <c r="J76" s="161">
        <v>21</v>
      </c>
      <c r="K76" s="302">
        <v>3.1904761904761898</v>
      </c>
      <c r="L76" s="63"/>
    </row>
    <row r="77" spans="1:12" s="35" customFormat="1">
      <c r="A77" s="138">
        <v>4</v>
      </c>
      <c r="B77" s="138">
        <v>2</v>
      </c>
      <c r="C77" s="139">
        <v>3</v>
      </c>
      <c r="D77" s="128">
        <v>5362040</v>
      </c>
      <c r="E77" s="56" t="s">
        <v>70</v>
      </c>
      <c r="F77" s="159">
        <v>7.0000000000000018</v>
      </c>
      <c r="G77" s="299">
        <v>41.714285714285715</v>
      </c>
      <c r="H77" s="160">
        <v>24</v>
      </c>
      <c r="I77" s="299">
        <v>29.500000000000014</v>
      </c>
      <c r="J77" s="161">
        <v>71</v>
      </c>
      <c r="K77" s="302">
        <v>7.464788732394366</v>
      </c>
      <c r="L77" s="63"/>
    </row>
    <row r="78" spans="1:12" s="35" customFormat="1">
      <c r="A78" s="179"/>
      <c r="B78" s="179"/>
      <c r="C78" s="180"/>
      <c r="D78" s="181"/>
      <c r="E78" s="112" t="s">
        <v>211</v>
      </c>
      <c r="F78" s="293">
        <v>251</v>
      </c>
      <c r="G78" s="300"/>
      <c r="H78" s="293">
        <v>513</v>
      </c>
      <c r="I78" s="300"/>
      <c r="J78" s="294">
        <v>1688</v>
      </c>
      <c r="K78" s="300"/>
      <c r="L78" s="63"/>
    </row>
    <row r="79" spans="1:12" s="35" customFormat="1">
      <c r="A79" s="138">
        <v>5</v>
      </c>
      <c r="B79" s="138">
        <v>3</v>
      </c>
      <c r="C79" s="139">
        <v>3</v>
      </c>
      <c r="D79" s="128">
        <v>5770004</v>
      </c>
      <c r="E79" s="56" t="s">
        <v>129</v>
      </c>
      <c r="F79" s="159">
        <v>7</v>
      </c>
      <c r="G79" s="299">
        <v>30.285714285714285</v>
      </c>
      <c r="H79" s="160">
        <v>21</v>
      </c>
      <c r="I79" s="299">
        <v>23.523809523809526</v>
      </c>
      <c r="J79" s="161">
        <v>51</v>
      </c>
      <c r="K79" s="302">
        <v>4.3725490196078427</v>
      </c>
      <c r="L79" s="63"/>
    </row>
    <row r="80" spans="1:12" s="35" customFormat="1">
      <c r="A80" s="138">
        <v>5</v>
      </c>
      <c r="B80" s="138">
        <v>3</v>
      </c>
      <c r="C80" s="139">
        <v>3</v>
      </c>
      <c r="D80" s="128">
        <v>5570008</v>
      </c>
      <c r="E80" s="56" t="s">
        <v>119</v>
      </c>
      <c r="F80" s="159">
        <v>10</v>
      </c>
      <c r="G80" s="299">
        <v>20.3</v>
      </c>
      <c r="H80" s="160">
        <v>26</v>
      </c>
      <c r="I80" s="299">
        <v>22.307692307692307</v>
      </c>
      <c r="J80" s="161">
        <v>99</v>
      </c>
      <c r="K80" s="302">
        <v>7.8080808080808106</v>
      </c>
      <c r="L80" s="63"/>
    </row>
    <row r="81" spans="1:12" s="35" customFormat="1">
      <c r="A81" s="138">
        <v>5</v>
      </c>
      <c r="B81" s="138">
        <v>3</v>
      </c>
      <c r="C81" s="139">
        <v>3</v>
      </c>
      <c r="D81" s="128">
        <v>5362004</v>
      </c>
      <c r="E81" s="56" t="s">
        <v>238</v>
      </c>
      <c r="F81" s="159">
        <v>3</v>
      </c>
      <c r="G81" s="299">
        <v>20.333333333333332</v>
      </c>
      <c r="H81" s="160">
        <v>16</v>
      </c>
      <c r="I81" s="299">
        <v>14.75</v>
      </c>
      <c r="J81" s="161">
        <v>47</v>
      </c>
      <c r="K81" s="302">
        <v>4.1276595744680868</v>
      </c>
      <c r="L81" s="63"/>
    </row>
    <row r="82" spans="1:12" s="35" customFormat="1">
      <c r="A82" s="138">
        <v>5</v>
      </c>
      <c r="B82" s="138">
        <v>3</v>
      </c>
      <c r="C82" s="139">
        <v>3</v>
      </c>
      <c r="D82" s="128">
        <v>5362012</v>
      </c>
      <c r="E82" s="56" t="s">
        <v>64</v>
      </c>
      <c r="F82" s="159" t="s">
        <v>392</v>
      </c>
      <c r="G82" s="299" t="s">
        <v>392</v>
      </c>
      <c r="H82" s="160">
        <v>4</v>
      </c>
      <c r="I82" s="299">
        <v>7.5</v>
      </c>
      <c r="J82" s="161">
        <v>26</v>
      </c>
      <c r="K82" s="302">
        <v>5.1153846153846159</v>
      </c>
      <c r="L82" s="63"/>
    </row>
    <row r="83" spans="1:12" s="35" customFormat="1">
      <c r="A83" s="138">
        <v>5</v>
      </c>
      <c r="B83" s="138">
        <v>3</v>
      </c>
      <c r="C83" s="143">
        <v>3</v>
      </c>
      <c r="D83" s="128">
        <v>5362016</v>
      </c>
      <c r="E83" s="56" t="s">
        <v>239</v>
      </c>
      <c r="F83" s="159">
        <v>23</v>
      </c>
      <c r="G83" s="299">
        <v>15.565217391304344</v>
      </c>
      <c r="H83" s="160">
        <v>23</v>
      </c>
      <c r="I83" s="299">
        <v>17.608695652173914</v>
      </c>
      <c r="J83" s="161">
        <v>75</v>
      </c>
      <c r="K83" s="302">
        <v>4.0266666666666664</v>
      </c>
      <c r="L83" s="63"/>
    </row>
    <row r="84" spans="1:12" s="35" customFormat="1">
      <c r="A84" s="138">
        <v>5</v>
      </c>
      <c r="B84" s="138">
        <v>3</v>
      </c>
      <c r="C84" s="139">
        <v>3</v>
      </c>
      <c r="D84" s="128">
        <v>5154008</v>
      </c>
      <c r="E84" s="56" t="s">
        <v>25</v>
      </c>
      <c r="F84" s="159">
        <v>8</v>
      </c>
      <c r="G84" s="299">
        <v>23.875</v>
      </c>
      <c r="H84" s="160">
        <v>36</v>
      </c>
      <c r="I84" s="299">
        <v>18.888888888888886</v>
      </c>
      <c r="J84" s="161">
        <v>52</v>
      </c>
      <c r="K84" s="302">
        <v>3.8076923076923075</v>
      </c>
      <c r="L84" s="63"/>
    </row>
    <row r="85" spans="1:12" s="35" customFormat="1">
      <c r="A85" s="138">
        <v>5</v>
      </c>
      <c r="B85" s="138">
        <v>3</v>
      </c>
      <c r="C85" s="139">
        <v>3</v>
      </c>
      <c r="D85" s="128">
        <v>5954008</v>
      </c>
      <c r="E85" s="56" t="s">
        <v>138</v>
      </c>
      <c r="F85" s="159">
        <v>5</v>
      </c>
      <c r="G85" s="299">
        <v>50.8</v>
      </c>
      <c r="H85" s="160">
        <v>51</v>
      </c>
      <c r="I85" s="299">
        <v>11.058823529411768</v>
      </c>
      <c r="J85" s="161">
        <v>67</v>
      </c>
      <c r="K85" s="302">
        <v>5.044776119402985</v>
      </c>
      <c r="L85" s="63"/>
    </row>
    <row r="86" spans="1:12" s="35" customFormat="1">
      <c r="A86" s="138">
        <v>5</v>
      </c>
      <c r="B86" s="138">
        <v>3</v>
      </c>
      <c r="C86" s="139">
        <v>3</v>
      </c>
      <c r="D86" s="128">
        <v>5362020</v>
      </c>
      <c r="E86" s="56" t="s">
        <v>65</v>
      </c>
      <c r="F86" s="159">
        <v>1</v>
      </c>
      <c r="G86" s="299">
        <v>11</v>
      </c>
      <c r="H86" s="160">
        <v>12</v>
      </c>
      <c r="I86" s="299">
        <v>19</v>
      </c>
      <c r="J86" s="161">
        <v>63</v>
      </c>
      <c r="K86" s="302">
        <v>4.2222222222222241</v>
      </c>
      <c r="L86" s="63"/>
    </row>
    <row r="87" spans="1:12" s="35" customFormat="1">
      <c r="A87" s="138">
        <v>5</v>
      </c>
      <c r="B87" s="138">
        <v>3</v>
      </c>
      <c r="C87" s="139">
        <v>3</v>
      </c>
      <c r="D87" s="128">
        <v>5370012</v>
      </c>
      <c r="E87" s="56" t="s">
        <v>72</v>
      </c>
      <c r="F87" s="159">
        <v>12</v>
      </c>
      <c r="G87" s="299">
        <v>36.833333333333329</v>
      </c>
      <c r="H87" s="160">
        <v>16</v>
      </c>
      <c r="I87" s="299">
        <v>14.937500000000005</v>
      </c>
      <c r="J87" s="161">
        <v>93</v>
      </c>
      <c r="K87" s="302">
        <v>4.655913978494624</v>
      </c>
      <c r="L87" s="63"/>
    </row>
    <row r="88" spans="1:12" s="35" customFormat="1">
      <c r="A88" s="138">
        <v>5</v>
      </c>
      <c r="B88" s="138">
        <v>3</v>
      </c>
      <c r="C88" s="139">
        <v>3</v>
      </c>
      <c r="D88" s="128">
        <v>5154012</v>
      </c>
      <c r="E88" s="56" t="s">
        <v>26</v>
      </c>
      <c r="F88" s="159">
        <v>28</v>
      </c>
      <c r="G88" s="299">
        <v>26.607142857142865</v>
      </c>
      <c r="H88" s="160">
        <v>31</v>
      </c>
      <c r="I88" s="299">
        <v>20.612903225806452</v>
      </c>
      <c r="J88" s="161">
        <v>180</v>
      </c>
      <c r="K88" s="302">
        <v>4.072222222222222</v>
      </c>
      <c r="L88" s="63"/>
    </row>
    <row r="89" spans="1:12" s="35" customFormat="1">
      <c r="A89" s="138">
        <v>5</v>
      </c>
      <c r="B89" s="138">
        <v>3</v>
      </c>
      <c r="C89" s="139">
        <v>3</v>
      </c>
      <c r="D89" s="128">
        <v>5154016</v>
      </c>
      <c r="E89" s="56" t="s">
        <v>27</v>
      </c>
      <c r="F89" s="159">
        <v>18</v>
      </c>
      <c r="G89" s="299">
        <v>28.833333333333332</v>
      </c>
      <c r="H89" s="160">
        <v>41</v>
      </c>
      <c r="I89" s="299">
        <v>18.658536585365852</v>
      </c>
      <c r="J89" s="161">
        <v>65</v>
      </c>
      <c r="K89" s="302">
        <v>4.1846153846153866</v>
      </c>
      <c r="L89" s="63"/>
    </row>
    <row r="90" spans="1:12" s="35" customFormat="1">
      <c r="A90" s="138">
        <v>5</v>
      </c>
      <c r="B90" s="138">
        <v>3</v>
      </c>
      <c r="C90" s="139">
        <v>3</v>
      </c>
      <c r="D90" s="128">
        <v>5566012</v>
      </c>
      <c r="E90" s="56" t="s">
        <v>115</v>
      </c>
      <c r="F90" s="159">
        <v>3</v>
      </c>
      <c r="G90" s="299">
        <v>58.333333333333336</v>
      </c>
      <c r="H90" s="160">
        <v>23</v>
      </c>
      <c r="I90" s="299">
        <v>23.913043478260867</v>
      </c>
      <c r="J90" s="161">
        <v>41</v>
      </c>
      <c r="K90" s="302">
        <v>4.5853658536585362</v>
      </c>
      <c r="L90" s="63"/>
    </row>
    <row r="91" spans="1:12" s="35" customFormat="1">
      <c r="A91" s="138">
        <v>5</v>
      </c>
      <c r="B91" s="138">
        <v>3</v>
      </c>
      <c r="C91" s="139">
        <v>3</v>
      </c>
      <c r="D91" s="128">
        <v>5554020</v>
      </c>
      <c r="E91" s="56" t="s">
        <v>101</v>
      </c>
      <c r="F91" s="159">
        <v>5</v>
      </c>
      <c r="G91" s="299">
        <v>56.4</v>
      </c>
      <c r="H91" s="160">
        <v>15</v>
      </c>
      <c r="I91" s="299">
        <v>24.799999999999997</v>
      </c>
      <c r="J91" s="161">
        <v>125</v>
      </c>
      <c r="K91" s="302">
        <v>4.5440000000000014</v>
      </c>
      <c r="L91" s="63"/>
    </row>
    <row r="92" spans="1:12" s="35" customFormat="1">
      <c r="A92" s="138">
        <v>5</v>
      </c>
      <c r="B92" s="138">
        <v>3</v>
      </c>
      <c r="C92" s="139">
        <v>3</v>
      </c>
      <c r="D92" s="128">
        <v>5374012</v>
      </c>
      <c r="E92" s="56" t="s">
        <v>75</v>
      </c>
      <c r="F92" s="159">
        <v>7.0000000000000009</v>
      </c>
      <c r="G92" s="299">
        <v>18.714285714285715</v>
      </c>
      <c r="H92" s="160">
        <v>18</v>
      </c>
      <c r="I92" s="299">
        <v>13.777777777777777</v>
      </c>
      <c r="J92" s="161">
        <v>231</v>
      </c>
      <c r="K92" s="302">
        <v>4.0606060606060561</v>
      </c>
      <c r="L92" s="63"/>
    </row>
    <row r="93" spans="1:12" s="35" customFormat="1">
      <c r="A93" s="138">
        <v>5</v>
      </c>
      <c r="B93" s="138">
        <v>3</v>
      </c>
      <c r="C93" s="139">
        <v>3</v>
      </c>
      <c r="D93" s="128">
        <v>5158008</v>
      </c>
      <c r="E93" s="56" t="s">
        <v>31</v>
      </c>
      <c r="F93" s="159">
        <v>6</v>
      </c>
      <c r="G93" s="299">
        <v>80</v>
      </c>
      <c r="H93" s="160">
        <v>16</v>
      </c>
      <c r="I93" s="299">
        <v>23.1875</v>
      </c>
      <c r="J93" s="161">
        <v>33</v>
      </c>
      <c r="K93" s="302">
        <v>4.3030303030303028</v>
      </c>
      <c r="L93" s="63"/>
    </row>
    <row r="94" spans="1:12" s="35" customFormat="1">
      <c r="A94" s="138">
        <v>5</v>
      </c>
      <c r="B94" s="138">
        <v>3</v>
      </c>
      <c r="C94" s="139">
        <v>3</v>
      </c>
      <c r="D94" s="128">
        <v>5158012</v>
      </c>
      <c r="E94" s="56" t="s">
        <v>32</v>
      </c>
      <c r="F94" s="159">
        <v>3</v>
      </c>
      <c r="G94" s="299">
        <v>57</v>
      </c>
      <c r="H94" s="160">
        <v>8</v>
      </c>
      <c r="I94" s="299">
        <v>24.375</v>
      </c>
      <c r="J94" s="161">
        <v>70</v>
      </c>
      <c r="K94" s="302">
        <v>4.5</v>
      </c>
      <c r="L94" s="63"/>
    </row>
    <row r="95" spans="1:12" s="35" customFormat="1">
      <c r="A95" s="138">
        <v>5</v>
      </c>
      <c r="B95" s="138">
        <v>3</v>
      </c>
      <c r="C95" s="139">
        <v>3</v>
      </c>
      <c r="D95" s="128">
        <v>5334016</v>
      </c>
      <c r="E95" s="56" t="s">
        <v>59</v>
      </c>
      <c r="F95" s="159">
        <v>20</v>
      </c>
      <c r="G95" s="299">
        <v>53.7</v>
      </c>
      <c r="H95" s="160">
        <v>37</v>
      </c>
      <c r="I95" s="299">
        <v>14.270270270270268</v>
      </c>
      <c r="J95" s="161">
        <v>181</v>
      </c>
      <c r="K95" s="302">
        <v>7.0331491712707193</v>
      </c>
      <c r="L95" s="63"/>
    </row>
    <row r="96" spans="1:12" s="35" customFormat="1">
      <c r="A96" s="138">
        <v>5</v>
      </c>
      <c r="B96" s="138">
        <v>3</v>
      </c>
      <c r="C96" s="139">
        <v>3</v>
      </c>
      <c r="D96" s="128">
        <v>5166012</v>
      </c>
      <c r="E96" s="56" t="s">
        <v>45</v>
      </c>
      <c r="F96" s="159">
        <v>8</v>
      </c>
      <c r="G96" s="299">
        <v>51.625</v>
      </c>
      <c r="H96" s="160">
        <v>19</v>
      </c>
      <c r="I96" s="299">
        <v>14.89473684210526</v>
      </c>
      <c r="J96" s="161">
        <v>41</v>
      </c>
      <c r="K96" s="302">
        <v>5.0243902439024382</v>
      </c>
      <c r="L96" s="63"/>
    </row>
    <row r="97" spans="1:12" s="35" customFormat="1">
      <c r="A97" s="138">
        <v>5</v>
      </c>
      <c r="B97" s="138">
        <v>3</v>
      </c>
      <c r="C97" s="139">
        <v>3</v>
      </c>
      <c r="D97" s="128">
        <v>5766040</v>
      </c>
      <c r="E97" s="56" t="s">
        <v>127</v>
      </c>
      <c r="F97" s="159">
        <v>10</v>
      </c>
      <c r="G97" s="299">
        <v>66.100000000000009</v>
      </c>
      <c r="H97" s="160">
        <v>18</v>
      </c>
      <c r="I97" s="299">
        <v>11.388888888888891</v>
      </c>
      <c r="J97" s="161">
        <v>55</v>
      </c>
      <c r="K97" s="302">
        <v>2.9818181818181806</v>
      </c>
      <c r="L97" s="63"/>
    </row>
    <row r="98" spans="1:12" s="35" customFormat="1">
      <c r="A98" s="138">
        <v>5</v>
      </c>
      <c r="B98" s="138">
        <v>3</v>
      </c>
      <c r="C98" s="139">
        <v>3</v>
      </c>
      <c r="D98" s="128">
        <v>5766044</v>
      </c>
      <c r="E98" s="56" t="s">
        <v>128</v>
      </c>
      <c r="F98" s="159">
        <v>14</v>
      </c>
      <c r="G98" s="299">
        <v>74.928571428571431</v>
      </c>
      <c r="H98" s="160">
        <v>34</v>
      </c>
      <c r="I98" s="299">
        <v>11.647058823529411</v>
      </c>
      <c r="J98" s="161">
        <v>12</v>
      </c>
      <c r="K98" s="302">
        <v>3.666666666666667</v>
      </c>
      <c r="L98" s="63"/>
    </row>
    <row r="99" spans="1:12" s="35" customFormat="1">
      <c r="A99" s="138">
        <v>5</v>
      </c>
      <c r="B99" s="138">
        <v>3</v>
      </c>
      <c r="C99" s="139">
        <v>3</v>
      </c>
      <c r="D99" s="128">
        <v>5758024</v>
      </c>
      <c r="E99" s="56" t="s">
        <v>124</v>
      </c>
      <c r="F99" s="159">
        <v>4</v>
      </c>
      <c r="G99" s="299">
        <v>73</v>
      </c>
      <c r="H99" s="160">
        <v>17</v>
      </c>
      <c r="I99" s="299">
        <v>28.647058823529413</v>
      </c>
      <c r="J99" s="161">
        <v>53</v>
      </c>
      <c r="K99" s="302">
        <v>3.2452830188679238</v>
      </c>
      <c r="L99" s="63"/>
    </row>
    <row r="100" spans="1:12" s="35" customFormat="1">
      <c r="A100" s="138">
        <v>5</v>
      </c>
      <c r="B100" s="138">
        <v>3</v>
      </c>
      <c r="C100" s="139">
        <v>3</v>
      </c>
      <c r="D100" s="128">
        <v>5382032</v>
      </c>
      <c r="E100" s="56" t="s">
        <v>89</v>
      </c>
      <c r="F100" s="159">
        <v>3</v>
      </c>
      <c r="G100" s="299">
        <v>71</v>
      </c>
      <c r="H100" s="160">
        <v>9</v>
      </c>
      <c r="I100" s="299">
        <v>23.555555555555557</v>
      </c>
      <c r="J100" s="161">
        <v>54</v>
      </c>
      <c r="K100" s="302">
        <v>7.8703703703703702</v>
      </c>
      <c r="L100" s="63"/>
    </row>
    <row r="101" spans="1:12" s="35" customFormat="1">
      <c r="A101" s="138">
        <v>5</v>
      </c>
      <c r="B101" s="138">
        <v>3</v>
      </c>
      <c r="C101" s="139">
        <v>3</v>
      </c>
      <c r="D101" s="128">
        <v>5158024</v>
      </c>
      <c r="E101" s="56" t="s">
        <v>35</v>
      </c>
      <c r="F101" s="159">
        <v>7.0000000000000009</v>
      </c>
      <c r="G101" s="299">
        <v>31.142857142857142</v>
      </c>
      <c r="H101" s="160">
        <v>31</v>
      </c>
      <c r="I101" s="299">
        <v>15.258064516129036</v>
      </c>
      <c r="J101" s="161">
        <v>65</v>
      </c>
      <c r="K101" s="302">
        <v>4.1384615384615397</v>
      </c>
      <c r="L101" s="63"/>
    </row>
    <row r="102" spans="1:12" s="35" customFormat="1">
      <c r="A102" s="138">
        <v>5</v>
      </c>
      <c r="B102" s="138">
        <v>3</v>
      </c>
      <c r="C102" s="139">
        <v>3</v>
      </c>
      <c r="D102" s="128">
        <v>5166016</v>
      </c>
      <c r="E102" s="56" t="s">
        <v>255</v>
      </c>
      <c r="F102" s="159">
        <v>23.000000000000004</v>
      </c>
      <c r="G102" s="299">
        <v>26.086956521739129</v>
      </c>
      <c r="H102" s="160">
        <v>40</v>
      </c>
      <c r="I102" s="299">
        <v>13.849999999999998</v>
      </c>
      <c r="J102" s="161">
        <v>130</v>
      </c>
      <c r="K102" s="302">
        <v>4.2692307692307674</v>
      </c>
      <c r="L102" s="63"/>
    </row>
    <row r="103" spans="1:12" s="35" customFormat="1">
      <c r="A103" s="138">
        <v>5</v>
      </c>
      <c r="B103" s="138">
        <v>3</v>
      </c>
      <c r="C103" s="139">
        <v>3</v>
      </c>
      <c r="D103" s="128">
        <v>5978028</v>
      </c>
      <c r="E103" s="56" t="s">
        <v>163</v>
      </c>
      <c r="F103" s="159">
        <v>20</v>
      </c>
      <c r="G103" s="299">
        <v>35.200000000000003</v>
      </c>
      <c r="H103" s="160">
        <v>107</v>
      </c>
      <c r="I103" s="299">
        <v>8.9532710280373831</v>
      </c>
      <c r="J103" s="161">
        <v>197</v>
      </c>
      <c r="K103" s="302">
        <v>5.1675126903553288</v>
      </c>
      <c r="L103" s="63"/>
    </row>
    <row r="104" spans="1:12" s="35" customFormat="1">
      <c r="A104" s="138">
        <v>5</v>
      </c>
      <c r="B104" s="138">
        <v>3</v>
      </c>
      <c r="C104" s="139">
        <v>3</v>
      </c>
      <c r="D104" s="128">
        <v>5974040</v>
      </c>
      <c r="E104" s="56" t="s">
        <v>158</v>
      </c>
      <c r="F104" s="159">
        <v>29.000000000000004</v>
      </c>
      <c r="G104" s="299">
        <v>24.137931034482754</v>
      </c>
      <c r="H104" s="160">
        <v>47</v>
      </c>
      <c r="I104" s="299">
        <v>15.531914893617021</v>
      </c>
      <c r="J104" s="161">
        <v>109</v>
      </c>
      <c r="K104" s="302">
        <v>3.880733944954128</v>
      </c>
      <c r="L104" s="63"/>
    </row>
    <row r="105" spans="1:12" s="35" customFormat="1">
      <c r="A105" s="138">
        <v>5</v>
      </c>
      <c r="B105" s="138">
        <v>3</v>
      </c>
      <c r="C105" s="139">
        <v>3</v>
      </c>
      <c r="D105" s="128">
        <v>5170044</v>
      </c>
      <c r="E105" s="56" t="s">
        <v>52</v>
      </c>
      <c r="F105" s="159">
        <v>7</v>
      </c>
      <c r="G105" s="299">
        <v>48.571428571428569</v>
      </c>
      <c r="H105" s="160">
        <v>46</v>
      </c>
      <c r="I105" s="299">
        <v>18.152173913043477</v>
      </c>
      <c r="J105" s="161">
        <v>141</v>
      </c>
      <c r="K105" s="302">
        <v>7.9574468085106362</v>
      </c>
      <c r="L105" s="63"/>
    </row>
    <row r="106" spans="1:12" s="35" customFormat="1">
      <c r="A106" s="138">
        <v>5</v>
      </c>
      <c r="B106" s="138">
        <v>3</v>
      </c>
      <c r="C106" s="139">
        <v>3</v>
      </c>
      <c r="D106" s="128">
        <v>5562036</v>
      </c>
      <c r="E106" s="56" t="s">
        <v>113</v>
      </c>
      <c r="F106" s="159">
        <v>12</v>
      </c>
      <c r="G106" s="299">
        <v>18.916666666666668</v>
      </c>
      <c r="H106" s="160">
        <v>40</v>
      </c>
      <c r="I106" s="299">
        <v>32.899999999999991</v>
      </c>
      <c r="J106" s="161">
        <v>48</v>
      </c>
      <c r="K106" s="302">
        <v>3.458333333333333</v>
      </c>
      <c r="L106" s="63"/>
    </row>
    <row r="107" spans="1:12" s="35" customFormat="1">
      <c r="A107" s="138">
        <v>5</v>
      </c>
      <c r="B107" s="138">
        <v>3</v>
      </c>
      <c r="C107" s="139">
        <v>3</v>
      </c>
      <c r="D107" s="128">
        <v>5978040</v>
      </c>
      <c r="E107" s="56" t="s">
        <v>166</v>
      </c>
      <c r="F107" s="159">
        <v>15</v>
      </c>
      <c r="G107" s="299">
        <v>67.066666666666649</v>
      </c>
      <c r="H107" s="160">
        <v>33</v>
      </c>
      <c r="I107" s="299">
        <v>16.575757575757574</v>
      </c>
      <c r="J107" s="161">
        <v>77</v>
      </c>
      <c r="K107" s="302">
        <v>4.1688311688311686</v>
      </c>
      <c r="L107" s="63"/>
    </row>
    <row r="108" spans="1:12" s="35" customFormat="1">
      <c r="A108" s="138">
        <v>5</v>
      </c>
      <c r="B108" s="138">
        <v>3</v>
      </c>
      <c r="C108" s="139">
        <v>3</v>
      </c>
      <c r="D108" s="128">
        <v>5158036</v>
      </c>
      <c r="E108" s="56" t="s">
        <v>39</v>
      </c>
      <c r="F108" s="159">
        <v>6</v>
      </c>
      <c r="G108" s="299">
        <v>82.833333333333329</v>
      </c>
      <c r="H108" s="160">
        <v>10</v>
      </c>
      <c r="I108" s="299">
        <v>23.699999999999996</v>
      </c>
      <c r="J108" s="161">
        <v>30</v>
      </c>
      <c r="K108" s="302">
        <v>3.666666666666667</v>
      </c>
      <c r="L108" s="63"/>
    </row>
    <row r="109" spans="1:12" s="35" customFormat="1">
      <c r="A109" s="138">
        <v>5</v>
      </c>
      <c r="B109" s="138">
        <v>3</v>
      </c>
      <c r="C109" s="139">
        <v>3</v>
      </c>
      <c r="D109" s="128">
        <v>5334036</v>
      </c>
      <c r="E109" s="56" t="s">
        <v>61</v>
      </c>
      <c r="F109" s="159">
        <v>25.000000000000004</v>
      </c>
      <c r="G109" s="299">
        <v>62.4</v>
      </c>
      <c r="H109" s="160">
        <v>33</v>
      </c>
      <c r="I109" s="299">
        <v>11.242424242424242</v>
      </c>
      <c r="J109" s="161">
        <v>55</v>
      </c>
      <c r="K109" s="302">
        <v>2.6363636363636367</v>
      </c>
      <c r="L109" s="63"/>
    </row>
    <row r="110" spans="1:12" s="35" customFormat="1">
      <c r="A110" s="179"/>
      <c r="B110" s="179"/>
      <c r="C110" s="180"/>
      <c r="D110" s="181"/>
      <c r="E110" s="112" t="s">
        <v>212</v>
      </c>
      <c r="F110" s="293">
        <v>342</v>
      </c>
      <c r="G110" s="300"/>
      <c r="H110" s="293">
        <v>878</v>
      </c>
      <c r="I110" s="300"/>
      <c r="J110" s="294">
        <v>2566</v>
      </c>
      <c r="K110" s="300"/>
      <c r="L110" s="63"/>
    </row>
    <row r="111" spans="1:12" s="35" customFormat="1">
      <c r="A111" s="138">
        <v>6</v>
      </c>
      <c r="B111" s="138">
        <v>4</v>
      </c>
      <c r="C111" s="139">
        <v>3</v>
      </c>
      <c r="D111" s="128">
        <v>5554004</v>
      </c>
      <c r="E111" s="56" t="s">
        <v>98</v>
      </c>
      <c r="F111" s="159">
        <v>9</v>
      </c>
      <c r="G111" s="299">
        <v>77.555555555555571</v>
      </c>
      <c r="H111" s="160">
        <v>12</v>
      </c>
      <c r="I111" s="299">
        <v>17.166666666666664</v>
      </c>
      <c r="J111" s="161">
        <v>58</v>
      </c>
      <c r="K111" s="302">
        <v>3.7241379310344822</v>
      </c>
      <c r="L111" s="63"/>
    </row>
    <row r="112" spans="1:12" s="35" customFormat="1">
      <c r="A112" s="138">
        <v>6</v>
      </c>
      <c r="B112" s="138">
        <v>4</v>
      </c>
      <c r="C112" s="139">
        <v>3</v>
      </c>
      <c r="D112" s="128">
        <v>5382008</v>
      </c>
      <c r="E112" s="56" t="s">
        <v>84</v>
      </c>
      <c r="F112" s="159">
        <v>3</v>
      </c>
      <c r="G112" s="299">
        <v>22.666666666666668</v>
      </c>
      <c r="H112" s="160">
        <v>13</v>
      </c>
      <c r="I112" s="299">
        <v>17.076923076923077</v>
      </c>
      <c r="J112" s="161">
        <v>17</v>
      </c>
      <c r="K112" s="302">
        <v>6</v>
      </c>
      <c r="L112" s="63"/>
    </row>
    <row r="113" spans="1:12" s="35" customFormat="1">
      <c r="A113" s="138">
        <v>6</v>
      </c>
      <c r="B113" s="138">
        <v>4</v>
      </c>
      <c r="C113" s="143">
        <v>3</v>
      </c>
      <c r="D113" s="128">
        <v>5554012</v>
      </c>
      <c r="E113" s="56" t="s">
        <v>100</v>
      </c>
      <c r="F113" s="159">
        <v>11</v>
      </c>
      <c r="G113" s="299">
        <v>45.909090909090907</v>
      </c>
      <c r="H113" s="160">
        <v>15</v>
      </c>
      <c r="I113" s="299">
        <v>11.933333333333332</v>
      </c>
      <c r="J113" s="161">
        <v>158</v>
      </c>
      <c r="K113" s="302">
        <v>3.40506329113924</v>
      </c>
      <c r="L113" s="63"/>
    </row>
    <row r="114" spans="1:12" s="35" customFormat="1">
      <c r="A114" s="138">
        <v>6</v>
      </c>
      <c r="B114" s="138">
        <v>4</v>
      </c>
      <c r="C114" s="139">
        <v>3</v>
      </c>
      <c r="D114" s="128">
        <v>5382012</v>
      </c>
      <c r="E114" s="56" t="s">
        <v>85</v>
      </c>
      <c r="F114" s="159">
        <v>5</v>
      </c>
      <c r="G114" s="299">
        <v>27.4</v>
      </c>
      <c r="H114" s="160">
        <v>23</v>
      </c>
      <c r="I114" s="299">
        <v>9.5652173913043477</v>
      </c>
      <c r="J114" s="161">
        <v>82</v>
      </c>
      <c r="K114" s="302">
        <v>4.048780487804879</v>
      </c>
      <c r="L114" s="63"/>
    </row>
    <row r="115" spans="1:12" s="35" customFormat="1">
      <c r="A115" s="138">
        <v>6</v>
      </c>
      <c r="B115" s="138">
        <v>4</v>
      </c>
      <c r="C115" s="139">
        <v>3</v>
      </c>
      <c r="D115" s="128">
        <v>5758004</v>
      </c>
      <c r="E115" s="56" t="s">
        <v>122</v>
      </c>
      <c r="F115" s="159">
        <v>15.000000000000002</v>
      </c>
      <c r="G115" s="299">
        <v>38.666666666666664</v>
      </c>
      <c r="H115" s="160">
        <v>18</v>
      </c>
      <c r="I115" s="299">
        <v>25.444444444444443</v>
      </c>
      <c r="J115" s="161">
        <v>22</v>
      </c>
      <c r="K115" s="302">
        <v>3.4090909090909087</v>
      </c>
      <c r="L115" s="63"/>
    </row>
    <row r="116" spans="1:12" s="35" customFormat="1">
      <c r="A116" s="138">
        <v>6</v>
      </c>
      <c r="B116" s="138">
        <v>4</v>
      </c>
      <c r="C116" s="139">
        <v>3</v>
      </c>
      <c r="D116" s="128">
        <v>5558012</v>
      </c>
      <c r="E116" s="56" t="s">
        <v>102</v>
      </c>
      <c r="F116" s="159">
        <v>24.999999999999996</v>
      </c>
      <c r="G116" s="299">
        <v>21.840000000000003</v>
      </c>
      <c r="H116" s="160">
        <v>33</v>
      </c>
      <c r="I116" s="299">
        <v>16.272727272727273</v>
      </c>
      <c r="J116" s="161">
        <v>77</v>
      </c>
      <c r="K116" s="302">
        <v>3.5974025974025978</v>
      </c>
      <c r="L116" s="63"/>
    </row>
    <row r="117" spans="1:12" s="35" customFormat="1">
      <c r="A117" s="138">
        <v>6</v>
      </c>
      <c r="B117" s="138">
        <v>4</v>
      </c>
      <c r="C117" s="139">
        <v>3</v>
      </c>
      <c r="D117" s="128">
        <v>5558016</v>
      </c>
      <c r="E117" s="56" t="s">
        <v>103</v>
      </c>
      <c r="F117" s="159">
        <v>31.000000000000011</v>
      </c>
      <c r="G117" s="299">
        <v>32.709677419354847</v>
      </c>
      <c r="H117" s="160">
        <v>56</v>
      </c>
      <c r="I117" s="299">
        <v>11.96428571428571</v>
      </c>
      <c r="J117" s="161">
        <v>82</v>
      </c>
      <c r="K117" s="302">
        <v>3.792682926829269</v>
      </c>
      <c r="L117" s="63"/>
    </row>
    <row r="118" spans="1:12" s="35" customFormat="1">
      <c r="A118" s="138">
        <v>6</v>
      </c>
      <c r="B118" s="138">
        <v>4</v>
      </c>
      <c r="C118" s="139">
        <v>3</v>
      </c>
      <c r="D118" s="128">
        <v>5566008</v>
      </c>
      <c r="E118" s="56" t="s">
        <v>114</v>
      </c>
      <c r="F118" s="159">
        <v>10</v>
      </c>
      <c r="G118" s="299">
        <v>37.599999999999994</v>
      </c>
      <c r="H118" s="160">
        <v>41</v>
      </c>
      <c r="I118" s="299">
        <v>12.829268292682928</v>
      </c>
      <c r="J118" s="161">
        <v>42</v>
      </c>
      <c r="K118" s="302">
        <v>4.3095238095238102</v>
      </c>
      <c r="L118" s="63"/>
    </row>
    <row r="119" spans="1:12" s="35" customFormat="1">
      <c r="A119" s="138">
        <v>6</v>
      </c>
      <c r="B119" s="138">
        <v>4</v>
      </c>
      <c r="C119" s="139">
        <v>3</v>
      </c>
      <c r="D119" s="128">
        <v>5370004</v>
      </c>
      <c r="E119" s="56" t="s">
        <v>71</v>
      </c>
      <c r="F119" s="159">
        <v>27.000000000000004</v>
      </c>
      <c r="G119" s="299">
        <v>53.888888888888879</v>
      </c>
      <c r="H119" s="160">
        <v>59</v>
      </c>
      <c r="I119" s="299">
        <v>19.559322033898308</v>
      </c>
      <c r="J119" s="161">
        <v>73</v>
      </c>
      <c r="K119" s="302">
        <v>4.2328767123287676</v>
      </c>
      <c r="L119" s="63"/>
    </row>
    <row r="120" spans="1:12" s="35" customFormat="1">
      <c r="A120" s="138">
        <v>6</v>
      </c>
      <c r="B120" s="138">
        <v>4</v>
      </c>
      <c r="C120" s="139">
        <v>3</v>
      </c>
      <c r="D120" s="128">
        <v>5562016</v>
      </c>
      <c r="E120" s="56" t="s">
        <v>108</v>
      </c>
      <c r="F120" s="159">
        <v>9</v>
      </c>
      <c r="G120" s="299">
        <v>55.888888888888886</v>
      </c>
      <c r="H120" s="160">
        <v>25</v>
      </c>
      <c r="I120" s="299">
        <v>15.960000000000003</v>
      </c>
      <c r="J120" s="161">
        <v>67</v>
      </c>
      <c r="K120" s="302">
        <v>5.298507462686568</v>
      </c>
      <c r="L120" s="63"/>
    </row>
    <row r="121" spans="1:12" s="35" customFormat="1">
      <c r="A121" s="138">
        <v>6</v>
      </c>
      <c r="B121" s="138">
        <v>4</v>
      </c>
      <c r="C121" s="139">
        <v>3</v>
      </c>
      <c r="D121" s="128">
        <v>5382020</v>
      </c>
      <c r="E121" s="56" t="s">
        <v>86</v>
      </c>
      <c r="F121" s="159">
        <v>13</v>
      </c>
      <c r="G121" s="299">
        <v>33.46153846153846</v>
      </c>
      <c r="H121" s="160">
        <v>28</v>
      </c>
      <c r="I121" s="299">
        <v>17.857142857142865</v>
      </c>
      <c r="J121" s="161">
        <v>85</v>
      </c>
      <c r="K121" s="302">
        <v>5.8235294117647056</v>
      </c>
      <c r="L121" s="63"/>
    </row>
    <row r="122" spans="1:12" s="35" customFormat="1">
      <c r="A122" s="138">
        <v>6</v>
      </c>
      <c r="B122" s="138">
        <v>4</v>
      </c>
      <c r="C122" s="139">
        <v>3</v>
      </c>
      <c r="D122" s="128">
        <v>5954020</v>
      </c>
      <c r="E122" s="56" t="s">
        <v>141</v>
      </c>
      <c r="F122" s="159">
        <v>4</v>
      </c>
      <c r="G122" s="299">
        <v>100.75</v>
      </c>
      <c r="H122" s="160">
        <v>14</v>
      </c>
      <c r="I122" s="299">
        <v>18.428571428571427</v>
      </c>
      <c r="J122" s="161">
        <v>17</v>
      </c>
      <c r="K122" s="302">
        <v>6.6470588235294121</v>
      </c>
      <c r="L122" s="63"/>
    </row>
    <row r="123" spans="1:12" s="35" customFormat="1">
      <c r="A123" s="138">
        <v>6</v>
      </c>
      <c r="B123" s="138">
        <v>4</v>
      </c>
      <c r="C123" s="139">
        <v>3</v>
      </c>
      <c r="D123" s="128">
        <v>5162016</v>
      </c>
      <c r="E123" s="56" t="s">
        <v>42</v>
      </c>
      <c r="F123" s="159">
        <v>3</v>
      </c>
      <c r="G123" s="299">
        <v>22</v>
      </c>
      <c r="H123" s="160">
        <v>17</v>
      </c>
      <c r="I123" s="299">
        <v>24.352941176470587</v>
      </c>
      <c r="J123" s="161">
        <v>50</v>
      </c>
      <c r="K123" s="302">
        <v>4.7800000000000011</v>
      </c>
      <c r="L123" s="63"/>
    </row>
    <row r="124" spans="1:12" s="35" customFormat="1">
      <c r="A124" s="138">
        <v>6</v>
      </c>
      <c r="B124" s="138">
        <v>4</v>
      </c>
      <c r="C124" s="139">
        <v>3</v>
      </c>
      <c r="D124" s="128">
        <v>5154032</v>
      </c>
      <c r="E124" s="56" t="s">
        <v>28</v>
      </c>
      <c r="F124" s="159">
        <v>24</v>
      </c>
      <c r="G124" s="299">
        <v>21.958333333333336</v>
      </c>
      <c r="H124" s="160">
        <v>33</v>
      </c>
      <c r="I124" s="299">
        <v>12.57575757575758</v>
      </c>
      <c r="J124" s="161">
        <v>67</v>
      </c>
      <c r="K124" s="302">
        <v>5.7014925373134346</v>
      </c>
      <c r="L124" s="63"/>
    </row>
    <row r="125" spans="1:12" s="35" customFormat="1">
      <c r="A125" s="138">
        <v>6</v>
      </c>
      <c r="B125" s="138">
        <v>4</v>
      </c>
      <c r="C125" s="139">
        <v>3</v>
      </c>
      <c r="D125" s="128">
        <v>5382024</v>
      </c>
      <c r="E125" s="56" t="s">
        <v>87</v>
      </c>
      <c r="F125" s="159">
        <v>3</v>
      </c>
      <c r="G125" s="299">
        <v>15.666666666666666</v>
      </c>
      <c r="H125" s="160">
        <v>15</v>
      </c>
      <c r="I125" s="299">
        <v>12.933333333333334</v>
      </c>
      <c r="J125" s="161">
        <v>15</v>
      </c>
      <c r="K125" s="302">
        <v>5.2666666666666666</v>
      </c>
      <c r="L125" s="63"/>
    </row>
    <row r="126" spans="1:12" s="35" customFormat="1">
      <c r="A126" s="138">
        <v>6</v>
      </c>
      <c r="B126" s="138">
        <v>4</v>
      </c>
      <c r="C126" s="139">
        <v>3</v>
      </c>
      <c r="D126" s="128">
        <v>5378016</v>
      </c>
      <c r="E126" s="56" t="s">
        <v>80</v>
      </c>
      <c r="F126" s="159">
        <v>3</v>
      </c>
      <c r="G126" s="299">
        <v>84.666666666666671</v>
      </c>
      <c r="H126" s="160">
        <v>32</v>
      </c>
      <c r="I126" s="299">
        <v>11.718749999999998</v>
      </c>
      <c r="J126" s="161">
        <v>69</v>
      </c>
      <c r="K126" s="302">
        <v>11.811594202898549</v>
      </c>
      <c r="L126" s="63"/>
    </row>
    <row r="127" spans="1:12" s="35" customFormat="1">
      <c r="A127" s="138">
        <v>6</v>
      </c>
      <c r="B127" s="138">
        <v>4</v>
      </c>
      <c r="C127" s="139">
        <v>3</v>
      </c>
      <c r="D127" s="128">
        <v>5382028</v>
      </c>
      <c r="E127" s="56" t="s">
        <v>88</v>
      </c>
      <c r="F127" s="159">
        <v>1</v>
      </c>
      <c r="G127" s="299">
        <v>22</v>
      </c>
      <c r="H127" s="160">
        <v>25</v>
      </c>
      <c r="I127" s="299">
        <v>20.8</v>
      </c>
      <c r="J127" s="161">
        <v>56</v>
      </c>
      <c r="K127" s="302">
        <v>5.3928571428571432</v>
      </c>
      <c r="L127" s="63"/>
    </row>
    <row r="128" spans="1:12" s="35" customFormat="1">
      <c r="A128" s="138">
        <v>6</v>
      </c>
      <c r="B128" s="138">
        <v>4</v>
      </c>
      <c r="C128" s="139">
        <v>3</v>
      </c>
      <c r="D128" s="128">
        <v>5382044</v>
      </c>
      <c r="E128" s="56" t="s">
        <v>90</v>
      </c>
      <c r="F128" s="159">
        <v>2</v>
      </c>
      <c r="G128" s="299">
        <v>22</v>
      </c>
      <c r="H128" s="160">
        <v>8</v>
      </c>
      <c r="I128" s="299">
        <v>49</v>
      </c>
      <c r="J128" s="161">
        <v>69</v>
      </c>
      <c r="K128" s="302">
        <v>6.4202898550724612</v>
      </c>
      <c r="L128" s="63"/>
    </row>
    <row r="129" spans="1:12" s="35" customFormat="1">
      <c r="A129" s="138">
        <v>6</v>
      </c>
      <c r="B129" s="138">
        <v>4</v>
      </c>
      <c r="C129" s="139">
        <v>3</v>
      </c>
      <c r="D129" s="128">
        <v>5570028</v>
      </c>
      <c r="E129" s="56" t="s">
        <v>120</v>
      </c>
      <c r="F129" s="159">
        <v>8</v>
      </c>
      <c r="G129" s="299">
        <v>13.625</v>
      </c>
      <c r="H129" s="160">
        <v>27</v>
      </c>
      <c r="I129" s="299">
        <v>7.8148148148148149</v>
      </c>
      <c r="J129" s="161">
        <v>160</v>
      </c>
      <c r="K129" s="302">
        <v>3.3312500000000003</v>
      </c>
      <c r="L129" s="63"/>
    </row>
    <row r="130" spans="1:12" s="35" customFormat="1">
      <c r="A130" s="138">
        <v>6</v>
      </c>
      <c r="B130" s="138">
        <v>4</v>
      </c>
      <c r="C130" s="139">
        <v>3</v>
      </c>
      <c r="D130" s="128">
        <v>5378024</v>
      </c>
      <c r="E130" s="56" t="s">
        <v>81</v>
      </c>
      <c r="F130" s="159">
        <v>9</v>
      </c>
      <c r="G130" s="299">
        <v>14.22222222222222</v>
      </c>
      <c r="H130" s="160">
        <v>18</v>
      </c>
      <c r="I130" s="299">
        <v>19.444444444444443</v>
      </c>
      <c r="J130" s="161">
        <v>75</v>
      </c>
      <c r="K130" s="302">
        <v>4.8399999999999981</v>
      </c>
      <c r="L130" s="63"/>
    </row>
    <row r="131" spans="1:12" s="35" customFormat="1">
      <c r="A131" s="138">
        <v>6</v>
      </c>
      <c r="B131" s="138">
        <v>4</v>
      </c>
      <c r="C131" s="139">
        <v>3</v>
      </c>
      <c r="D131" s="128">
        <v>5962052</v>
      </c>
      <c r="E131" s="56" t="s">
        <v>154</v>
      </c>
      <c r="F131" s="159">
        <v>1</v>
      </c>
      <c r="G131" s="299">
        <v>10</v>
      </c>
      <c r="H131" s="160">
        <v>9</v>
      </c>
      <c r="I131" s="299">
        <v>24.888888888888886</v>
      </c>
      <c r="J131" s="161">
        <v>33</v>
      </c>
      <c r="K131" s="302">
        <v>4.1515151515151523</v>
      </c>
      <c r="L131" s="63"/>
    </row>
    <row r="132" spans="1:12" s="35" customFormat="1">
      <c r="A132" s="138">
        <v>6</v>
      </c>
      <c r="B132" s="138">
        <v>4</v>
      </c>
      <c r="C132" s="139">
        <v>3</v>
      </c>
      <c r="D132" s="128">
        <v>5770032</v>
      </c>
      <c r="E132" s="56" t="s">
        <v>131</v>
      </c>
      <c r="F132" s="159">
        <v>15</v>
      </c>
      <c r="G132" s="299">
        <v>23.199999999999996</v>
      </c>
      <c r="H132" s="160">
        <v>43</v>
      </c>
      <c r="I132" s="299">
        <v>10.093023255813954</v>
      </c>
      <c r="J132" s="161">
        <v>48</v>
      </c>
      <c r="K132" s="302">
        <v>4.770833333333333</v>
      </c>
      <c r="L132" s="63"/>
    </row>
    <row r="133" spans="1:12" s="35" customFormat="1">
      <c r="A133" s="138">
        <v>6</v>
      </c>
      <c r="B133" s="138">
        <v>4</v>
      </c>
      <c r="C133" s="139">
        <v>3</v>
      </c>
      <c r="D133" s="128">
        <v>5374036</v>
      </c>
      <c r="E133" s="56" t="s">
        <v>76</v>
      </c>
      <c r="F133" s="159">
        <v>7</v>
      </c>
      <c r="G133" s="299">
        <v>10.857142857142858</v>
      </c>
      <c r="H133" s="160">
        <v>10</v>
      </c>
      <c r="I133" s="299">
        <v>9.6999999999999993</v>
      </c>
      <c r="J133" s="161">
        <v>57</v>
      </c>
      <c r="K133" s="302">
        <v>2.947368421052631</v>
      </c>
      <c r="L133" s="63"/>
    </row>
    <row r="134" spans="1:12" s="35" customFormat="1">
      <c r="A134" s="138">
        <v>6</v>
      </c>
      <c r="B134" s="138">
        <v>4</v>
      </c>
      <c r="C134" s="139">
        <v>3</v>
      </c>
      <c r="D134" s="128">
        <v>5754028</v>
      </c>
      <c r="E134" s="56" t="s">
        <v>269</v>
      </c>
      <c r="F134" s="159">
        <v>16</v>
      </c>
      <c r="G134" s="299">
        <v>60.125</v>
      </c>
      <c r="H134" s="160">
        <v>23</v>
      </c>
      <c r="I134" s="299">
        <v>11.391304347826088</v>
      </c>
      <c r="J134" s="161">
        <v>64</v>
      </c>
      <c r="K134" s="302">
        <v>4.109375</v>
      </c>
      <c r="L134" s="63"/>
    </row>
    <row r="135" spans="1:12" s="35" customFormat="1">
      <c r="A135" s="138">
        <v>6</v>
      </c>
      <c r="B135" s="138">
        <v>4</v>
      </c>
      <c r="C135" s="139">
        <v>3</v>
      </c>
      <c r="D135" s="128">
        <v>5382048</v>
      </c>
      <c r="E135" s="56" t="s">
        <v>91</v>
      </c>
      <c r="F135" s="159">
        <v>2</v>
      </c>
      <c r="G135" s="299">
        <v>9.5</v>
      </c>
      <c r="H135" s="160">
        <v>6</v>
      </c>
      <c r="I135" s="299">
        <v>11.833333333333332</v>
      </c>
      <c r="J135" s="161">
        <v>52</v>
      </c>
      <c r="K135" s="302">
        <v>4.6730769230769242</v>
      </c>
      <c r="L135" s="63"/>
    </row>
    <row r="136" spans="1:12" s="35" customFormat="1">
      <c r="A136" s="138">
        <v>6</v>
      </c>
      <c r="B136" s="138">
        <v>4</v>
      </c>
      <c r="C136" s="139">
        <v>3</v>
      </c>
      <c r="D136" s="128">
        <v>5170032</v>
      </c>
      <c r="E136" s="56" t="s">
        <v>51</v>
      </c>
      <c r="F136" s="159">
        <v>18</v>
      </c>
      <c r="G136" s="299">
        <v>31.888888888888886</v>
      </c>
      <c r="H136" s="160">
        <v>23</v>
      </c>
      <c r="I136" s="299">
        <v>9.5652173913043459</v>
      </c>
      <c r="J136" s="161">
        <v>80</v>
      </c>
      <c r="K136" s="302">
        <v>3.6499999999999981</v>
      </c>
      <c r="L136" s="63"/>
    </row>
    <row r="137" spans="1:12" s="35" customFormat="1">
      <c r="A137" s="138">
        <v>6</v>
      </c>
      <c r="B137" s="138">
        <v>4</v>
      </c>
      <c r="C137" s="139">
        <v>3</v>
      </c>
      <c r="D137" s="128">
        <v>5378028</v>
      </c>
      <c r="E137" s="56" t="s">
        <v>82</v>
      </c>
      <c r="F137" s="159">
        <v>5</v>
      </c>
      <c r="G137" s="299">
        <v>78.599999999999994</v>
      </c>
      <c r="H137" s="160">
        <v>27</v>
      </c>
      <c r="I137" s="299">
        <v>12.296296296296296</v>
      </c>
      <c r="J137" s="161">
        <v>52</v>
      </c>
      <c r="K137" s="302">
        <v>5.7115384615384635</v>
      </c>
      <c r="L137" s="63"/>
    </row>
    <row r="138" spans="1:12" s="35" customFormat="1">
      <c r="A138" s="138">
        <v>6</v>
      </c>
      <c r="B138" s="138">
        <v>4</v>
      </c>
      <c r="C138" s="139">
        <v>3</v>
      </c>
      <c r="D138" s="128">
        <v>5958040</v>
      </c>
      <c r="E138" s="56" t="s">
        <v>147</v>
      </c>
      <c r="F138" s="159">
        <v>5</v>
      </c>
      <c r="G138" s="299">
        <v>62.8</v>
      </c>
      <c r="H138" s="160">
        <v>12</v>
      </c>
      <c r="I138" s="299">
        <v>18.666666666666668</v>
      </c>
      <c r="J138" s="161">
        <v>35</v>
      </c>
      <c r="K138" s="302">
        <v>3.8857142857142866</v>
      </c>
      <c r="L138" s="63"/>
    </row>
    <row r="139" spans="1:12" s="35" customFormat="1">
      <c r="A139" s="138">
        <v>6</v>
      </c>
      <c r="B139" s="138">
        <v>4</v>
      </c>
      <c r="C139" s="139">
        <v>3</v>
      </c>
      <c r="D139" s="128">
        <v>5954028</v>
      </c>
      <c r="E139" s="56" t="s">
        <v>143</v>
      </c>
      <c r="F139" s="159">
        <v>12</v>
      </c>
      <c r="G139" s="299">
        <v>42.25</v>
      </c>
      <c r="H139" s="160">
        <v>17</v>
      </c>
      <c r="I139" s="299">
        <v>23.882352941176475</v>
      </c>
      <c r="J139" s="161">
        <v>79</v>
      </c>
      <c r="K139" s="302">
        <v>5.7088607594936711</v>
      </c>
      <c r="L139" s="63"/>
    </row>
    <row r="140" spans="1:12" s="35" customFormat="1">
      <c r="A140" s="138">
        <v>6</v>
      </c>
      <c r="B140" s="138">
        <v>4</v>
      </c>
      <c r="C140" s="139">
        <v>3</v>
      </c>
      <c r="D140" s="128">
        <v>5958044</v>
      </c>
      <c r="E140" s="56" t="s">
        <v>148</v>
      </c>
      <c r="F140" s="159">
        <v>13</v>
      </c>
      <c r="G140" s="299">
        <v>46.46153846153846</v>
      </c>
      <c r="H140" s="160">
        <v>18</v>
      </c>
      <c r="I140" s="299">
        <v>16.388888888888889</v>
      </c>
      <c r="J140" s="161">
        <v>1</v>
      </c>
      <c r="K140" s="302">
        <v>4</v>
      </c>
      <c r="L140" s="63"/>
    </row>
    <row r="141" spans="1:12" s="35" customFormat="1">
      <c r="A141" s="138">
        <v>6</v>
      </c>
      <c r="B141" s="138">
        <v>4</v>
      </c>
      <c r="C141" s="139">
        <v>3</v>
      </c>
      <c r="D141" s="128">
        <v>5754044</v>
      </c>
      <c r="E141" s="56" t="s">
        <v>220</v>
      </c>
      <c r="F141" s="159">
        <v>7</v>
      </c>
      <c r="G141" s="299">
        <v>44.857142857142861</v>
      </c>
      <c r="H141" s="160">
        <v>7</v>
      </c>
      <c r="I141" s="299">
        <v>21.714285714285712</v>
      </c>
      <c r="J141" s="161">
        <v>58</v>
      </c>
      <c r="K141" s="302">
        <v>3.5172413793103448</v>
      </c>
      <c r="L141" s="63"/>
    </row>
    <row r="142" spans="1:12" s="35" customFormat="1">
      <c r="A142" s="138">
        <v>6</v>
      </c>
      <c r="B142" s="138">
        <v>4</v>
      </c>
      <c r="C142" s="139">
        <v>3</v>
      </c>
      <c r="D142" s="128">
        <v>5974044</v>
      </c>
      <c r="E142" s="56" t="s">
        <v>159</v>
      </c>
      <c r="F142" s="159">
        <v>7.0000000000000009</v>
      </c>
      <c r="G142" s="299">
        <v>60</v>
      </c>
      <c r="H142" s="160">
        <v>18</v>
      </c>
      <c r="I142" s="299">
        <v>21.611111111111111</v>
      </c>
      <c r="J142" s="161">
        <v>86</v>
      </c>
      <c r="K142" s="302">
        <v>5.720930232558139</v>
      </c>
      <c r="L142" s="63"/>
    </row>
    <row r="143" spans="1:12" s="35" customFormat="1">
      <c r="A143" s="138">
        <v>6</v>
      </c>
      <c r="B143" s="138">
        <v>4</v>
      </c>
      <c r="C143" s="139">
        <v>3</v>
      </c>
      <c r="D143" s="128">
        <v>5378032</v>
      </c>
      <c r="E143" s="56" t="s">
        <v>83</v>
      </c>
      <c r="F143" s="159">
        <v>10</v>
      </c>
      <c r="G143" s="299">
        <v>3.2</v>
      </c>
      <c r="H143" s="160">
        <v>29</v>
      </c>
      <c r="I143" s="299">
        <v>16.379310344827584</v>
      </c>
      <c r="J143" s="161">
        <v>89</v>
      </c>
      <c r="K143" s="302">
        <v>4.5955056179775289</v>
      </c>
      <c r="L143" s="63"/>
    </row>
    <row r="144" spans="1:12" s="35" customFormat="1">
      <c r="A144" s="138">
        <v>6</v>
      </c>
      <c r="B144" s="138">
        <v>4</v>
      </c>
      <c r="C144" s="139">
        <v>3</v>
      </c>
      <c r="D144" s="128">
        <v>5954032</v>
      </c>
      <c r="E144" s="56" t="s">
        <v>144</v>
      </c>
      <c r="F144" s="159">
        <v>3</v>
      </c>
      <c r="G144" s="299">
        <v>10.333333333333332</v>
      </c>
      <c r="H144" s="160">
        <v>14</v>
      </c>
      <c r="I144" s="299">
        <v>17.642857142857142</v>
      </c>
      <c r="J144" s="161">
        <v>83</v>
      </c>
      <c r="K144" s="302">
        <v>6.759036144578312</v>
      </c>
      <c r="L144" s="63"/>
    </row>
    <row r="145" spans="1:12" s="35" customFormat="1">
      <c r="A145" s="138">
        <v>6</v>
      </c>
      <c r="B145" s="138">
        <v>4</v>
      </c>
      <c r="C145" s="139">
        <v>3</v>
      </c>
      <c r="D145" s="128">
        <v>5374048</v>
      </c>
      <c r="E145" s="56" t="s">
        <v>77</v>
      </c>
      <c r="F145" s="159">
        <v>12</v>
      </c>
      <c r="G145" s="299">
        <v>13.416666666666666</v>
      </c>
      <c r="H145" s="160">
        <v>23</v>
      </c>
      <c r="I145" s="299">
        <v>15.913043478260869</v>
      </c>
      <c r="J145" s="161">
        <v>23</v>
      </c>
      <c r="K145" s="302">
        <v>3.6086956521739135</v>
      </c>
      <c r="L145" s="63"/>
    </row>
    <row r="146" spans="1:12" s="35" customFormat="1">
      <c r="A146" s="138">
        <v>6</v>
      </c>
      <c r="B146" s="138">
        <v>4</v>
      </c>
      <c r="C146" s="139">
        <v>3</v>
      </c>
      <c r="D146" s="128">
        <v>5374052</v>
      </c>
      <c r="E146" s="56" t="s">
        <v>78</v>
      </c>
      <c r="F146" s="159">
        <v>4</v>
      </c>
      <c r="G146" s="299">
        <v>25.25</v>
      </c>
      <c r="H146" s="160">
        <v>14</v>
      </c>
      <c r="I146" s="299">
        <v>17.428571428571431</v>
      </c>
      <c r="J146" s="161">
        <v>28</v>
      </c>
      <c r="K146" s="302">
        <v>10.214285714285714</v>
      </c>
      <c r="L146" s="63"/>
    </row>
    <row r="147" spans="1:12" s="35" customFormat="1">
      <c r="A147" s="179"/>
      <c r="B147" s="179"/>
      <c r="C147" s="180"/>
      <c r="D147" s="181"/>
      <c r="E147" s="112" t="s">
        <v>213</v>
      </c>
      <c r="F147" s="293">
        <v>352</v>
      </c>
      <c r="G147" s="300"/>
      <c r="H147" s="293">
        <v>805</v>
      </c>
      <c r="I147" s="300"/>
      <c r="J147" s="294">
        <v>2209</v>
      </c>
      <c r="K147" s="300"/>
      <c r="L147" s="63"/>
    </row>
    <row r="148" spans="1:12" s="35" customFormat="1">
      <c r="A148" s="138">
        <v>7</v>
      </c>
      <c r="B148" s="138">
        <v>1</v>
      </c>
      <c r="C148" s="139">
        <v>4</v>
      </c>
      <c r="D148" s="128">
        <v>5362008</v>
      </c>
      <c r="E148" s="56" t="s">
        <v>63</v>
      </c>
      <c r="F148" s="159">
        <v>18</v>
      </c>
      <c r="G148" s="299">
        <v>27.833333333333332</v>
      </c>
      <c r="H148" s="160">
        <v>68</v>
      </c>
      <c r="I148" s="299">
        <v>15.720588235294114</v>
      </c>
      <c r="J148" s="161">
        <v>71</v>
      </c>
      <c r="K148" s="302">
        <v>4.5633802816901419</v>
      </c>
      <c r="L148" s="63"/>
    </row>
    <row r="149" spans="1:12" s="35" customFormat="1">
      <c r="A149" s="138">
        <v>7</v>
      </c>
      <c r="B149" s="138">
        <v>1</v>
      </c>
      <c r="C149" s="139">
        <v>4</v>
      </c>
      <c r="D149" s="128">
        <v>5562004</v>
      </c>
      <c r="E149" s="56" t="s">
        <v>104</v>
      </c>
      <c r="F149" s="159">
        <v>25</v>
      </c>
      <c r="G149" s="299">
        <v>45.28</v>
      </c>
      <c r="H149" s="160">
        <v>118</v>
      </c>
      <c r="I149" s="299">
        <v>16.70338983050847</v>
      </c>
      <c r="J149" s="161">
        <v>212</v>
      </c>
      <c r="K149" s="302">
        <v>4.2594339622641488</v>
      </c>
      <c r="L149" s="63"/>
    </row>
    <row r="150" spans="1:12" s="35" customFormat="1">
      <c r="A150" s="138">
        <v>7</v>
      </c>
      <c r="B150" s="138">
        <v>1</v>
      </c>
      <c r="C150" s="139">
        <v>4</v>
      </c>
      <c r="D150" s="128">
        <v>5358008</v>
      </c>
      <c r="E150" s="56" t="s">
        <v>62</v>
      </c>
      <c r="F150" s="159">
        <v>39</v>
      </c>
      <c r="G150" s="299">
        <v>46.769230769230774</v>
      </c>
      <c r="H150" s="160">
        <v>90</v>
      </c>
      <c r="I150" s="299">
        <v>20.488888888888894</v>
      </c>
      <c r="J150" s="161">
        <v>88</v>
      </c>
      <c r="K150" s="302">
        <v>3.7159090909090913</v>
      </c>
      <c r="L150" s="63"/>
    </row>
    <row r="151" spans="1:12" s="35" customFormat="1">
      <c r="A151" s="138">
        <v>7</v>
      </c>
      <c r="B151" s="138">
        <v>1</v>
      </c>
      <c r="C151" s="139">
        <v>4</v>
      </c>
      <c r="D151" s="128">
        <v>5334012</v>
      </c>
      <c r="E151" s="56" t="s">
        <v>58</v>
      </c>
      <c r="F151" s="159">
        <v>30</v>
      </c>
      <c r="G151" s="299">
        <v>64.7</v>
      </c>
      <c r="H151" s="160">
        <v>59</v>
      </c>
      <c r="I151" s="299">
        <v>27.389830508474571</v>
      </c>
      <c r="J151" s="161">
        <v>113</v>
      </c>
      <c r="K151" s="302">
        <v>3.0530973451327439</v>
      </c>
      <c r="L151" s="63"/>
    </row>
    <row r="152" spans="1:12" s="35" customFormat="1">
      <c r="A152" s="138">
        <v>7</v>
      </c>
      <c r="B152" s="138">
        <v>1</v>
      </c>
      <c r="C152" s="139">
        <v>4</v>
      </c>
      <c r="D152" s="128">
        <v>5562014</v>
      </c>
      <c r="E152" s="56" t="s">
        <v>107</v>
      </c>
      <c r="F152" s="159">
        <v>42</v>
      </c>
      <c r="G152" s="299">
        <v>48.21428571428573</v>
      </c>
      <c r="H152" s="160">
        <v>90</v>
      </c>
      <c r="I152" s="299">
        <v>12.511111111111106</v>
      </c>
      <c r="J152" s="161">
        <v>410</v>
      </c>
      <c r="K152" s="302">
        <v>4.4634146341463508</v>
      </c>
      <c r="L152" s="63"/>
    </row>
    <row r="153" spans="1:12" s="35" customFormat="1">
      <c r="A153" s="138">
        <v>7</v>
      </c>
      <c r="B153" s="138">
        <v>1</v>
      </c>
      <c r="C153" s="139">
        <v>4</v>
      </c>
      <c r="D153" s="128">
        <v>5562020</v>
      </c>
      <c r="E153" s="56" t="s">
        <v>109</v>
      </c>
      <c r="F153" s="159">
        <v>9</v>
      </c>
      <c r="G153" s="299">
        <v>26.888888888888889</v>
      </c>
      <c r="H153" s="160">
        <v>48</v>
      </c>
      <c r="I153" s="299">
        <v>18.333333333333332</v>
      </c>
      <c r="J153" s="161">
        <v>74</v>
      </c>
      <c r="K153" s="302">
        <v>5.2702702702702702</v>
      </c>
      <c r="L153" s="63"/>
    </row>
    <row r="154" spans="1:12" s="35" customFormat="1">
      <c r="A154" s="138">
        <v>7</v>
      </c>
      <c r="B154" s="138">
        <v>1</v>
      </c>
      <c r="C154" s="139">
        <v>4</v>
      </c>
      <c r="D154" s="128">
        <v>5978024</v>
      </c>
      <c r="E154" s="56" t="s">
        <v>162</v>
      </c>
      <c r="F154" s="159">
        <v>47</v>
      </c>
      <c r="G154" s="299">
        <v>25.446808510638299</v>
      </c>
      <c r="H154" s="160">
        <v>88</v>
      </c>
      <c r="I154" s="299">
        <v>15.852272727272734</v>
      </c>
      <c r="J154" s="161">
        <v>118</v>
      </c>
      <c r="K154" s="302">
        <v>6.1186440677966107</v>
      </c>
      <c r="L154" s="63"/>
    </row>
    <row r="155" spans="1:12" s="35" customFormat="1">
      <c r="A155" s="138">
        <v>7</v>
      </c>
      <c r="B155" s="138">
        <v>1</v>
      </c>
      <c r="C155" s="139">
        <v>4</v>
      </c>
      <c r="D155" s="128">
        <v>5562024</v>
      </c>
      <c r="E155" s="56" t="s">
        <v>110</v>
      </c>
      <c r="F155" s="159">
        <v>46</v>
      </c>
      <c r="G155" s="299">
        <v>40.217391304347814</v>
      </c>
      <c r="H155" s="160">
        <v>82</v>
      </c>
      <c r="I155" s="299">
        <v>15.109756097560981</v>
      </c>
      <c r="J155" s="161">
        <v>195</v>
      </c>
      <c r="K155" s="302">
        <v>4.9230769230769216</v>
      </c>
      <c r="L155" s="63"/>
    </row>
    <row r="156" spans="1:12" s="35" customFormat="1">
      <c r="A156" s="138">
        <v>7</v>
      </c>
      <c r="B156" s="138">
        <v>1</v>
      </c>
      <c r="C156" s="139">
        <v>4</v>
      </c>
      <c r="D156" s="128">
        <v>5770024</v>
      </c>
      <c r="E156" s="56" t="s">
        <v>130</v>
      </c>
      <c r="F156" s="159">
        <v>19</v>
      </c>
      <c r="G156" s="299">
        <v>76.894736842105274</v>
      </c>
      <c r="H156" s="160">
        <v>55</v>
      </c>
      <c r="I156" s="299">
        <v>26.18181818181818</v>
      </c>
      <c r="J156" s="161">
        <v>274</v>
      </c>
      <c r="K156" s="302">
        <v>4.7992700729926963</v>
      </c>
      <c r="L156" s="63"/>
    </row>
    <row r="157" spans="1:12" s="35" customFormat="1">
      <c r="A157" s="138">
        <v>7</v>
      </c>
      <c r="B157" s="138">
        <v>1</v>
      </c>
      <c r="C157" s="139">
        <v>4</v>
      </c>
      <c r="D157" s="128">
        <v>5562032</v>
      </c>
      <c r="E157" s="56" t="s">
        <v>112</v>
      </c>
      <c r="F157" s="159">
        <v>35.999999999999993</v>
      </c>
      <c r="G157" s="299">
        <v>41.25</v>
      </c>
      <c r="H157" s="160">
        <v>132</v>
      </c>
      <c r="I157" s="299">
        <v>11.598484848484851</v>
      </c>
      <c r="J157" s="161">
        <v>190</v>
      </c>
      <c r="K157" s="302">
        <v>4.5842105263157897</v>
      </c>
      <c r="L157" s="63"/>
    </row>
    <row r="158" spans="1:12" s="35" customFormat="1">
      <c r="A158" s="138">
        <v>7</v>
      </c>
      <c r="B158" s="138">
        <v>1</v>
      </c>
      <c r="C158" s="139">
        <v>4</v>
      </c>
      <c r="D158" s="128">
        <v>5334032</v>
      </c>
      <c r="E158" s="56" t="s">
        <v>60</v>
      </c>
      <c r="F158" s="159">
        <v>21</v>
      </c>
      <c r="G158" s="299">
        <v>72.095238095238088</v>
      </c>
      <c r="H158" s="160">
        <v>42</v>
      </c>
      <c r="I158" s="299">
        <v>14.380952380952383</v>
      </c>
      <c r="J158" s="161">
        <v>246</v>
      </c>
      <c r="K158" s="302">
        <v>7.8658536585365866</v>
      </c>
      <c r="L158" s="63"/>
    </row>
    <row r="159" spans="1:12" s="35" customFormat="1">
      <c r="A159" s="179"/>
      <c r="B159" s="179"/>
      <c r="C159" s="180"/>
      <c r="D159" s="181"/>
      <c r="E159" s="112" t="s">
        <v>214</v>
      </c>
      <c r="F159" s="293">
        <v>332</v>
      </c>
      <c r="G159" s="300"/>
      <c r="H159" s="293">
        <v>872</v>
      </c>
      <c r="I159" s="300"/>
      <c r="J159" s="294">
        <v>1991</v>
      </c>
      <c r="K159" s="300"/>
      <c r="L159" s="63"/>
    </row>
    <row r="160" spans="1:12" s="35" customFormat="1">
      <c r="A160" s="138">
        <v>8</v>
      </c>
      <c r="B160" s="138">
        <v>2</v>
      </c>
      <c r="C160" s="139">
        <v>4</v>
      </c>
      <c r="D160" s="128">
        <v>5570004</v>
      </c>
      <c r="E160" s="56" t="s">
        <v>118</v>
      </c>
      <c r="F160" s="159">
        <v>12</v>
      </c>
      <c r="G160" s="299">
        <v>40.416666666666664</v>
      </c>
      <c r="H160" s="160">
        <v>52</v>
      </c>
      <c r="I160" s="299">
        <v>23.09615384615384</v>
      </c>
      <c r="J160" s="161">
        <v>158</v>
      </c>
      <c r="K160" s="302">
        <v>4.037974683544304</v>
      </c>
      <c r="L160" s="63"/>
    </row>
    <row r="161" spans="1:12" s="35" customFormat="1">
      <c r="A161" s="138">
        <v>8</v>
      </c>
      <c r="B161" s="138">
        <v>2</v>
      </c>
      <c r="C161" s="139">
        <v>4</v>
      </c>
      <c r="D161" s="128">
        <v>5766008</v>
      </c>
      <c r="E161" s="56" t="s">
        <v>125</v>
      </c>
      <c r="F161" s="159">
        <v>10</v>
      </c>
      <c r="G161" s="299">
        <v>61.9</v>
      </c>
      <c r="H161" s="160">
        <v>34</v>
      </c>
      <c r="I161" s="299">
        <v>9.9411764705882337</v>
      </c>
      <c r="J161" s="161">
        <v>104</v>
      </c>
      <c r="K161" s="302">
        <v>4.5673076923076916</v>
      </c>
      <c r="L161" s="63"/>
    </row>
    <row r="162" spans="1:12" s="35" customFormat="1">
      <c r="A162" s="138">
        <v>8</v>
      </c>
      <c r="B162" s="138">
        <v>2</v>
      </c>
      <c r="C162" s="139">
        <v>4</v>
      </c>
      <c r="D162" s="128">
        <v>5766020</v>
      </c>
      <c r="E162" s="56" t="s">
        <v>126</v>
      </c>
      <c r="F162" s="159">
        <v>34</v>
      </c>
      <c r="G162" s="299">
        <v>16.088235294117645</v>
      </c>
      <c r="H162" s="160">
        <v>114</v>
      </c>
      <c r="I162" s="299">
        <v>12.508771929824565</v>
      </c>
      <c r="J162" s="161">
        <v>199</v>
      </c>
      <c r="K162" s="302">
        <v>3.1557788944723617</v>
      </c>
      <c r="L162" s="63"/>
    </row>
    <row r="163" spans="1:12" s="35" customFormat="1">
      <c r="A163" s="138">
        <v>8</v>
      </c>
      <c r="B163" s="138">
        <v>2</v>
      </c>
      <c r="C163" s="139">
        <v>4</v>
      </c>
      <c r="D163" s="128">
        <v>5562012</v>
      </c>
      <c r="E163" s="56" t="s">
        <v>106</v>
      </c>
      <c r="F163" s="159">
        <v>13</v>
      </c>
      <c r="G163" s="299">
        <v>96.846153846153854</v>
      </c>
      <c r="H163" s="160">
        <v>39</v>
      </c>
      <c r="I163" s="299">
        <v>19.38461538461539</v>
      </c>
      <c r="J163" s="161">
        <v>61</v>
      </c>
      <c r="K163" s="302">
        <v>5.3278688524590168</v>
      </c>
      <c r="L163" s="63"/>
    </row>
    <row r="164" spans="1:12" s="35" customFormat="1">
      <c r="A164" s="138">
        <v>8</v>
      </c>
      <c r="B164" s="138">
        <v>2</v>
      </c>
      <c r="C164" s="139">
        <v>4</v>
      </c>
      <c r="D164" s="128">
        <v>5758012</v>
      </c>
      <c r="E164" s="56" t="s">
        <v>123</v>
      </c>
      <c r="F164" s="159">
        <v>18</v>
      </c>
      <c r="G164" s="299">
        <v>36.833333333333336</v>
      </c>
      <c r="H164" s="160">
        <v>60</v>
      </c>
      <c r="I164" s="299">
        <v>24.650000000000006</v>
      </c>
      <c r="J164" s="161">
        <v>205</v>
      </c>
      <c r="K164" s="302">
        <v>3.1853658536585363</v>
      </c>
      <c r="L164" s="63"/>
    </row>
    <row r="165" spans="1:12" s="35" customFormat="1">
      <c r="A165" s="138">
        <v>8</v>
      </c>
      <c r="B165" s="138">
        <v>2</v>
      </c>
      <c r="C165" s="139">
        <v>4</v>
      </c>
      <c r="D165" s="128">
        <v>5962024</v>
      </c>
      <c r="E165" s="56" t="s">
        <v>151</v>
      </c>
      <c r="F165" s="159">
        <v>10</v>
      </c>
      <c r="G165" s="299">
        <v>53.5</v>
      </c>
      <c r="H165" s="160">
        <v>16</v>
      </c>
      <c r="I165" s="299">
        <v>30.687499999999996</v>
      </c>
      <c r="J165" s="161">
        <v>36</v>
      </c>
      <c r="K165" s="302">
        <v>4.3611111111111107</v>
      </c>
      <c r="L165" s="63"/>
    </row>
    <row r="166" spans="1:12" s="35" customFormat="1">
      <c r="A166" s="138">
        <v>8</v>
      </c>
      <c r="B166" s="138">
        <v>2</v>
      </c>
      <c r="C166" s="139">
        <v>4</v>
      </c>
      <c r="D166" s="128">
        <v>5362032</v>
      </c>
      <c r="E166" s="56" t="s">
        <v>68</v>
      </c>
      <c r="F166" s="159">
        <v>16</v>
      </c>
      <c r="G166" s="299">
        <v>21.374999999999996</v>
      </c>
      <c r="H166" s="160">
        <v>47</v>
      </c>
      <c r="I166" s="299">
        <v>24.106382978723406</v>
      </c>
      <c r="J166" s="161">
        <v>165</v>
      </c>
      <c r="K166" s="302">
        <v>3.9696969696969688</v>
      </c>
      <c r="L166" s="63"/>
    </row>
    <row r="167" spans="1:12" s="35" customFormat="1">
      <c r="A167" s="138">
        <v>8</v>
      </c>
      <c r="B167" s="138">
        <v>2</v>
      </c>
      <c r="C167" s="139">
        <v>4</v>
      </c>
      <c r="D167" s="128">
        <v>5962032</v>
      </c>
      <c r="E167" s="56" t="s">
        <v>152</v>
      </c>
      <c r="F167" s="159">
        <v>28</v>
      </c>
      <c r="G167" s="299">
        <v>20.714285714285712</v>
      </c>
      <c r="H167" s="160">
        <v>66</v>
      </c>
      <c r="I167" s="299">
        <v>19.272727272727277</v>
      </c>
      <c r="J167" s="161">
        <v>159</v>
      </c>
      <c r="K167" s="302">
        <v>3.8238993710691838</v>
      </c>
      <c r="L167" s="63"/>
    </row>
    <row r="168" spans="1:12" s="35" customFormat="1">
      <c r="A168" s="138">
        <v>8</v>
      </c>
      <c r="B168" s="138">
        <v>2</v>
      </c>
      <c r="C168" s="139">
        <v>4</v>
      </c>
      <c r="D168" s="128">
        <v>5170024</v>
      </c>
      <c r="E168" s="56" t="s">
        <v>50</v>
      </c>
      <c r="F168" s="159">
        <v>35</v>
      </c>
      <c r="G168" s="299">
        <v>35.828571428571422</v>
      </c>
      <c r="H168" s="160">
        <v>116</v>
      </c>
      <c r="I168" s="299">
        <v>13.982758620689655</v>
      </c>
      <c r="J168" s="161">
        <v>393</v>
      </c>
      <c r="K168" s="302">
        <v>3.7709923664122136</v>
      </c>
      <c r="L168" s="63"/>
    </row>
    <row r="169" spans="1:12" s="35" customFormat="1">
      <c r="A169" s="138">
        <v>8</v>
      </c>
      <c r="B169" s="138">
        <v>2</v>
      </c>
      <c r="C169" s="139">
        <v>4</v>
      </c>
      <c r="D169" s="128">
        <v>5162024</v>
      </c>
      <c r="E169" s="56" t="s">
        <v>44</v>
      </c>
      <c r="F169" s="159">
        <v>13</v>
      </c>
      <c r="G169" s="299">
        <v>22.923076923076923</v>
      </c>
      <c r="H169" s="160">
        <v>98</v>
      </c>
      <c r="I169" s="299">
        <v>23.020408163265309</v>
      </c>
      <c r="J169" s="161">
        <v>241</v>
      </c>
      <c r="K169" s="302">
        <v>3.8547717842323648</v>
      </c>
      <c r="L169" s="63"/>
    </row>
    <row r="170" spans="1:12" s="35" customFormat="1">
      <c r="A170" s="138">
        <v>8</v>
      </c>
      <c r="B170" s="138">
        <v>2</v>
      </c>
      <c r="C170" s="139">
        <v>4</v>
      </c>
      <c r="D170" s="128">
        <v>5774032</v>
      </c>
      <c r="E170" s="56" t="s">
        <v>132</v>
      </c>
      <c r="F170" s="159">
        <v>30.000000000000007</v>
      </c>
      <c r="G170" s="299">
        <v>48.5</v>
      </c>
      <c r="H170" s="160">
        <v>111</v>
      </c>
      <c r="I170" s="299">
        <v>15.207207207207212</v>
      </c>
      <c r="J170" s="161">
        <v>430</v>
      </c>
      <c r="K170" s="302">
        <v>4.4302325581395348</v>
      </c>
      <c r="L170" s="63"/>
    </row>
    <row r="171" spans="1:12" s="35" customFormat="1">
      <c r="A171" s="138">
        <v>8</v>
      </c>
      <c r="B171" s="138">
        <v>2</v>
      </c>
      <c r="C171" s="139">
        <v>4</v>
      </c>
      <c r="D171" s="128">
        <v>5970040</v>
      </c>
      <c r="E171" s="56" t="s">
        <v>156</v>
      </c>
      <c r="F171" s="159">
        <v>35</v>
      </c>
      <c r="G171" s="299">
        <v>31.514285714285716</v>
      </c>
      <c r="H171" s="160">
        <v>71</v>
      </c>
      <c r="I171" s="299">
        <v>15.211267605633802</v>
      </c>
      <c r="J171" s="161">
        <v>246</v>
      </c>
      <c r="K171" s="302">
        <v>3.2682926829268273</v>
      </c>
      <c r="L171" s="63"/>
    </row>
    <row r="172" spans="1:12" s="35" customFormat="1">
      <c r="A172" s="138">
        <v>8</v>
      </c>
      <c r="B172" s="138">
        <v>2</v>
      </c>
      <c r="C172" s="139">
        <v>4</v>
      </c>
      <c r="D172" s="128">
        <v>5382068</v>
      </c>
      <c r="E172" s="56" t="s">
        <v>94</v>
      </c>
      <c r="F172" s="159">
        <v>18</v>
      </c>
      <c r="G172" s="299">
        <v>64.1111111111111</v>
      </c>
      <c r="H172" s="160">
        <v>80</v>
      </c>
      <c r="I172" s="299">
        <v>20.362499999999994</v>
      </c>
      <c r="J172" s="161">
        <v>187</v>
      </c>
      <c r="K172" s="302">
        <v>6.7647058823529385</v>
      </c>
      <c r="L172" s="63"/>
    </row>
    <row r="173" spans="1:12" s="35" customFormat="1">
      <c r="A173" s="138">
        <v>8</v>
      </c>
      <c r="B173" s="138">
        <v>2</v>
      </c>
      <c r="C173" s="139">
        <v>4</v>
      </c>
      <c r="D173" s="128">
        <v>5978036</v>
      </c>
      <c r="E173" s="56" t="s">
        <v>165</v>
      </c>
      <c r="F173" s="159">
        <v>45</v>
      </c>
      <c r="G173" s="299">
        <v>21.822222222222219</v>
      </c>
      <c r="H173" s="160">
        <v>61</v>
      </c>
      <c r="I173" s="299">
        <v>15.295081967213113</v>
      </c>
      <c r="J173" s="161">
        <v>108</v>
      </c>
      <c r="K173" s="302">
        <v>6.0462962962962958</v>
      </c>
      <c r="L173" s="63"/>
    </row>
    <row r="174" spans="1:12" s="35" customFormat="1">
      <c r="A174" s="138">
        <v>8</v>
      </c>
      <c r="B174" s="138">
        <v>2</v>
      </c>
      <c r="C174" s="139">
        <v>4</v>
      </c>
      <c r="D174" s="128">
        <v>5166032</v>
      </c>
      <c r="E174" s="56" t="s">
        <v>46</v>
      </c>
      <c r="F174" s="159">
        <v>41.000000000000014</v>
      </c>
      <c r="G174" s="299">
        <v>42.804878048780495</v>
      </c>
      <c r="H174" s="160">
        <v>96</v>
      </c>
      <c r="I174" s="299">
        <v>17.229166666666668</v>
      </c>
      <c r="J174" s="161">
        <v>122</v>
      </c>
      <c r="K174" s="302">
        <v>4.1967213114754101</v>
      </c>
      <c r="L174" s="63"/>
    </row>
    <row r="175" spans="1:12" s="35" customFormat="1">
      <c r="A175" s="138">
        <v>8</v>
      </c>
      <c r="B175" s="138">
        <v>2</v>
      </c>
      <c r="C175" s="139">
        <v>4</v>
      </c>
      <c r="D175" s="128">
        <v>5170048</v>
      </c>
      <c r="E175" s="56" t="s">
        <v>53</v>
      </c>
      <c r="F175" s="159">
        <v>35</v>
      </c>
      <c r="G175" s="299">
        <v>41.857142857142861</v>
      </c>
      <c r="H175" s="160">
        <v>73</v>
      </c>
      <c r="I175" s="299">
        <v>14.958904109589042</v>
      </c>
      <c r="J175" s="161">
        <v>201</v>
      </c>
      <c r="K175" s="302">
        <v>4.4278606965174099</v>
      </c>
      <c r="L175" s="63"/>
    </row>
    <row r="176" spans="1:12" s="35" customFormat="1">
      <c r="A176" s="138">
        <v>8</v>
      </c>
      <c r="B176" s="138">
        <v>2</v>
      </c>
      <c r="C176" s="139">
        <v>4</v>
      </c>
      <c r="D176" s="128">
        <v>5954036</v>
      </c>
      <c r="E176" s="56" t="s">
        <v>145</v>
      </c>
      <c r="F176" s="159">
        <v>40</v>
      </c>
      <c r="G176" s="299">
        <v>65.400000000000034</v>
      </c>
      <c r="H176" s="160">
        <v>81</v>
      </c>
      <c r="I176" s="299">
        <v>17.876543209876544</v>
      </c>
      <c r="J176" s="161">
        <v>240</v>
      </c>
      <c r="K176" s="302">
        <v>6.6749999999999998</v>
      </c>
      <c r="L176" s="63"/>
    </row>
    <row r="177" spans="1:12" s="35" customFormat="1">
      <c r="A177" s="179"/>
      <c r="B177" s="179"/>
      <c r="C177" s="180"/>
      <c r="D177" s="181"/>
      <c r="E177" s="112" t="s">
        <v>215</v>
      </c>
      <c r="F177" s="293">
        <v>433</v>
      </c>
      <c r="G177" s="300"/>
      <c r="H177" s="293">
        <v>1215</v>
      </c>
      <c r="I177" s="300"/>
      <c r="J177" s="294">
        <v>3255</v>
      </c>
      <c r="K177" s="300"/>
      <c r="L177" s="63"/>
    </row>
    <row r="178" spans="1:12" s="35" customFormat="1">
      <c r="A178" s="138">
        <v>9</v>
      </c>
      <c r="B178" s="138">
        <v>3</v>
      </c>
      <c r="C178" s="139">
        <v>4</v>
      </c>
      <c r="D178" s="128">
        <v>5958004</v>
      </c>
      <c r="E178" s="56" t="s">
        <v>146</v>
      </c>
      <c r="F178" s="159">
        <v>20</v>
      </c>
      <c r="G178" s="299">
        <v>32.85</v>
      </c>
      <c r="H178" s="160">
        <v>59</v>
      </c>
      <c r="I178" s="299">
        <v>20.000000000000007</v>
      </c>
      <c r="J178" s="161">
        <v>120</v>
      </c>
      <c r="K178" s="302">
        <v>6.0333333333333314</v>
      </c>
      <c r="L178" s="63"/>
    </row>
    <row r="179" spans="1:12" s="35" customFormat="1">
      <c r="A179" s="138">
        <v>9</v>
      </c>
      <c r="B179" s="138">
        <v>3</v>
      </c>
      <c r="C179" s="139">
        <v>4</v>
      </c>
      <c r="D179" s="128">
        <v>5378004</v>
      </c>
      <c r="E179" s="56" t="s">
        <v>79</v>
      </c>
      <c r="F179" s="159">
        <v>11</v>
      </c>
      <c r="G179" s="299">
        <v>48.181818181818187</v>
      </c>
      <c r="H179" s="160">
        <v>43</v>
      </c>
      <c r="I179" s="299">
        <v>14.604651162790701</v>
      </c>
      <c r="J179" s="161">
        <v>96</v>
      </c>
      <c r="K179" s="302">
        <v>6.3229166666666661</v>
      </c>
      <c r="L179" s="63"/>
    </row>
    <row r="180" spans="1:12" s="35" customFormat="1">
      <c r="A180" s="138">
        <v>9</v>
      </c>
      <c r="B180" s="138">
        <v>3</v>
      </c>
      <c r="C180" s="139">
        <v>4</v>
      </c>
      <c r="D180" s="128">
        <v>5554008</v>
      </c>
      <c r="E180" s="56" t="s">
        <v>99</v>
      </c>
      <c r="F180" s="159">
        <v>41</v>
      </c>
      <c r="G180" s="299">
        <v>36.975609756097569</v>
      </c>
      <c r="H180" s="160">
        <v>50</v>
      </c>
      <c r="I180" s="299">
        <v>17.859999999999992</v>
      </c>
      <c r="J180" s="161">
        <v>103</v>
      </c>
      <c r="K180" s="302">
        <v>5.1844660194174761</v>
      </c>
      <c r="L180" s="63"/>
    </row>
    <row r="181" spans="1:12" s="35" customFormat="1">
      <c r="A181" s="138">
        <v>9</v>
      </c>
      <c r="B181" s="138">
        <v>3</v>
      </c>
      <c r="C181" s="139">
        <v>4</v>
      </c>
      <c r="D181" s="128">
        <v>5170008</v>
      </c>
      <c r="E181" s="56" t="s">
        <v>48</v>
      </c>
      <c r="F181" s="159">
        <v>48</v>
      </c>
      <c r="G181" s="299">
        <v>35.166666666666671</v>
      </c>
      <c r="H181" s="160">
        <v>102</v>
      </c>
      <c r="I181" s="299">
        <v>18.352941176470587</v>
      </c>
      <c r="J181" s="161">
        <v>223</v>
      </c>
      <c r="K181" s="302">
        <v>4.3587443946188333</v>
      </c>
      <c r="L181" s="63"/>
    </row>
    <row r="182" spans="1:12" s="35" customFormat="1">
      <c r="A182" s="138">
        <v>9</v>
      </c>
      <c r="B182" s="138">
        <v>3</v>
      </c>
      <c r="C182" s="139">
        <v>4</v>
      </c>
      <c r="D182" s="128">
        <v>5162004</v>
      </c>
      <c r="E182" s="56" t="s">
        <v>40</v>
      </c>
      <c r="F182" s="159">
        <v>9</v>
      </c>
      <c r="G182" s="299">
        <v>15.888888888888891</v>
      </c>
      <c r="H182" s="160">
        <v>13</v>
      </c>
      <c r="I182" s="299">
        <v>21.615384615384613</v>
      </c>
      <c r="J182" s="161">
        <v>115</v>
      </c>
      <c r="K182" s="302">
        <v>6.182608695652176</v>
      </c>
      <c r="L182" s="63"/>
    </row>
    <row r="183" spans="1:12" s="35" customFormat="1">
      <c r="A183" s="138">
        <v>9</v>
      </c>
      <c r="B183" s="138">
        <v>3</v>
      </c>
      <c r="C183" s="139">
        <v>4</v>
      </c>
      <c r="D183" s="128">
        <v>5362024</v>
      </c>
      <c r="E183" s="56" t="s">
        <v>66</v>
      </c>
      <c r="F183" s="159">
        <v>9</v>
      </c>
      <c r="G183" s="299">
        <v>12.22222222222222</v>
      </c>
      <c r="H183" s="160">
        <v>28</v>
      </c>
      <c r="I183" s="299">
        <v>17.500000000000004</v>
      </c>
      <c r="J183" s="161">
        <v>194</v>
      </c>
      <c r="K183" s="302">
        <v>4.7938144329896879</v>
      </c>
      <c r="L183" s="63"/>
    </row>
    <row r="184" spans="1:12" s="35" customFormat="1">
      <c r="A184" s="138">
        <v>9</v>
      </c>
      <c r="B184" s="138">
        <v>3</v>
      </c>
      <c r="C184" s="139">
        <v>4</v>
      </c>
      <c r="D184" s="128">
        <v>5162008</v>
      </c>
      <c r="E184" s="56" t="s">
        <v>41</v>
      </c>
      <c r="F184" s="159">
        <v>18</v>
      </c>
      <c r="G184" s="299">
        <v>36.666666666666664</v>
      </c>
      <c r="H184" s="160">
        <v>56</v>
      </c>
      <c r="I184" s="299">
        <v>18.660714285714281</v>
      </c>
      <c r="J184" s="161">
        <v>83</v>
      </c>
      <c r="K184" s="302">
        <v>7.5301204819277112</v>
      </c>
      <c r="L184" s="63"/>
    </row>
    <row r="185" spans="1:12" s="35" customFormat="1">
      <c r="A185" s="138">
        <v>9</v>
      </c>
      <c r="B185" s="138">
        <v>3</v>
      </c>
      <c r="C185" s="139">
        <v>4</v>
      </c>
      <c r="D185" s="128">
        <v>5754008</v>
      </c>
      <c r="E185" s="56" t="s">
        <v>121</v>
      </c>
      <c r="F185" s="159">
        <v>15</v>
      </c>
      <c r="G185" s="299">
        <v>40.6</v>
      </c>
      <c r="H185" s="160">
        <v>81</v>
      </c>
      <c r="I185" s="299">
        <v>18.740740740740755</v>
      </c>
      <c r="J185" s="161">
        <v>248</v>
      </c>
      <c r="K185" s="302">
        <v>3.2499999999999991</v>
      </c>
      <c r="L185" s="63"/>
    </row>
    <row r="186" spans="1:12" s="35" customFormat="1">
      <c r="A186" s="138">
        <v>9</v>
      </c>
      <c r="B186" s="138">
        <v>3</v>
      </c>
      <c r="C186" s="139">
        <v>4</v>
      </c>
      <c r="D186" s="128">
        <v>5954016</v>
      </c>
      <c r="E186" s="56" t="s">
        <v>140</v>
      </c>
      <c r="F186" s="159">
        <v>22</v>
      </c>
      <c r="G186" s="299">
        <v>22.818181818181817</v>
      </c>
      <c r="H186" s="160">
        <v>47</v>
      </c>
      <c r="I186" s="299">
        <v>11.063829787234043</v>
      </c>
      <c r="J186" s="161">
        <v>221</v>
      </c>
      <c r="K186" s="302">
        <v>6.2081447963800978</v>
      </c>
      <c r="L186" s="63"/>
    </row>
    <row r="187" spans="1:12" s="35" customFormat="1">
      <c r="A187" s="138">
        <v>9</v>
      </c>
      <c r="B187" s="138">
        <v>3</v>
      </c>
      <c r="C187" s="139">
        <v>4</v>
      </c>
      <c r="D187" s="128">
        <v>5158016</v>
      </c>
      <c r="E187" s="56" t="s">
        <v>33</v>
      </c>
      <c r="F187" s="159">
        <v>4</v>
      </c>
      <c r="G187" s="299">
        <v>59</v>
      </c>
      <c r="H187" s="160">
        <v>41</v>
      </c>
      <c r="I187" s="299">
        <v>15.75609756097561</v>
      </c>
      <c r="J187" s="161">
        <v>121</v>
      </c>
      <c r="K187" s="302">
        <v>3.8595041322314043</v>
      </c>
      <c r="L187" s="63"/>
    </row>
    <row r="188" spans="1:12" s="35" customFormat="1">
      <c r="A188" s="138">
        <v>9</v>
      </c>
      <c r="B188" s="138">
        <v>3</v>
      </c>
      <c r="C188" s="139">
        <v>4</v>
      </c>
      <c r="D188" s="128">
        <v>5362028</v>
      </c>
      <c r="E188" s="56" t="s">
        <v>67</v>
      </c>
      <c r="F188" s="159">
        <v>9</v>
      </c>
      <c r="G188" s="299">
        <v>31.333333333333332</v>
      </c>
      <c r="H188" s="160">
        <v>27</v>
      </c>
      <c r="I188" s="299">
        <v>27.333333333333339</v>
      </c>
      <c r="J188" s="161">
        <v>83</v>
      </c>
      <c r="K188" s="302">
        <v>4.6385542168674689</v>
      </c>
      <c r="L188" s="63"/>
    </row>
    <row r="189" spans="1:12" s="35" customFormat="1">
      <c r="A189" s="138">
        <v>9</v>
      </c>
      <c r="B189" s="138">
        <v>3</v>
      </c>
      <c r="C189" s="139">
        <v>4</v>
      </c>
      <c r="D189" s="128">
        <v>5974028</v>
      </c>
      <c r="E189" s="56" t="s">
        <v>157</v>
      </c>
      <c r="F189" s="159">
        <v>26</v>
      </c>
      <c r="G189" s="299">
        <v>26.269230769230766</v>
      </c>
      <c r="H189" s="160">
        <v>22</v>
      </c>
      <c r="I189" s="299">
        <v>21.681818181818183</v>
      </c>
      <c r="J189" s="161">
        <v>132</v>
      </c>
      <c r="K189" s="302">
        <v>4.5151515151515174</v>
      </c>
      <c r="L189" s="63"/>
    </row>
    <row r="190" spans="1:12" s="35" customFormat="1">
      <c r="A190" s="138">
        <v>9</v>
      </c>
      <c r="B190" s="138">
        <v>3</v>
      </c>
      <c r="C190" s="139">
        <v>4</v>
      </c>
      <c r="D190" s="128">
        <v>5962040</v>
      </c>
      <c r="E190" s="56" t="s">
        <v>153</v>
      </c>
      <c r="F190" s="159">
        <v>7</v>
      </c>
      <c r="G190" s="299">
        <v>38.285714285714285</v>
      </c>
      <c r="H190" s="160">
        <v>55</v>
      </c>
      <c r="I190" s="299">
        <v>11.981818181818179</v>
      </c>
      <c r="J190" s="161">
        <v>78</v>
      </c>
      <c r="K190" s="302">
        <v>5.0641025641025639</v>
      </c>
      <c r="L190" s="63"/>
    </row>
    <row r="191" spans="1:12" s="35" customFormat="1">
      <c r="A191" s="138">
        <v>9</v>
      </c>
      <c r="B191" s="138">
        <v>3</v>
      </c>
      <c r="C191" s="139">
        <v>4</v>
      </c>
      <c r="D191" s="128">
        <v>5158028</v>
      </c>
      <c r="E191" s="56" t="s">
        <v>37</v>
      </c>
      <c r="F191" s="159">
        <v>21</v>
      </c>
      <c r="G191" s="299">
        <v>76.857142857142861</v>
      </c>
      <c r="H191" s="160">
        <v>65</v>
      </c>
      <c r="I191" s="299">
        <v>12.153846153846153</v>
      </c>
      <c r="J191" s="161">
        <v>157</v>
      </c>
      <c r="K191" s="302">
        <v>14.012738853503178</v>
      </c>
      <c r="L191" s="63"/>
    </row>
    <row r="192" spans="1:12" s="35" customFormat="1">
      <c r="A192" s="138">
        <v>9</v>
      </c>
      <c r="B192" s="138">
        <v>3</v>
      </c>
      <c r="C192" s="139">
        <v>4</v>
      </c>
      <c r="D192" s="128">
        <v>5566076</v>
      </c>
      <c r="E192" s="56" t="s">
        <v>117</v>
      </c>
      <c r="F192" s="159">
        <v>28</v>
      </c>
      <c r="G192" s="299">
        <v>33.035714285714278</v>
      </c>
      <c r="H192" s="160">
        <v>49</v>
      </c>
      <c r="I192" s="299">
        <v>27.142857142857149</v>
      </c>
      <c r="J192" s="161">
        <v>120</v>
      </c>
      <c r="K192" s="302">
        <v>3.9166666666666665</v>
      </c>
      <c r="L192" s="63"/>
    </row>
    <row r="193" spans="1:13" s="35" customFormat="1">
      <c r="A193" s="138">
        <v>9</v>
      </c>
      <c r="B193" s="138">
        <v>3</v>
      </c>
      <c r="C193" s="139">
        <v>4</v>
      </c>
      <c r="D193" s="128">
        <v>5382056</v>
      </c>
      <c r="E193" s="56" t="s">
        <v>92</v>
      </c>
      <c r="F193" s="159">
        <v>6</v>
      </c>
      <c r="G193" s="299">
        <v>42.5</v>
      </c>
      <c r="H193" s="160">
        <v>27</v>
      </c>
      <c r="I193" s="299">
        <v>29.444444444444446</v>
      </c>
      <c r="J193" s="161">
        <v>117</v>
      </c>
      <c r="K193" s="302">
        <v>5.2735042735042725</v>
      </c>
      <c r="L193" s="63"/>
    </row>
    <row r="194" spans="1:13" s="35" customFormat="1">
      <c r="A194" s="138">
        <v>9</v>
      </c>
      <c r="B194" s="138">
        <v>3</v>
      </c>
      <c r="C194" s="139">
        <v>4</v>
      </c>
      <c r="D194" s="128">
        <v>5158032</v>
      </c>
      <c r="E194" s="56" t="s">
        <v>38</v>
      </c>
      <c r="F194" s="159">
        <v>23.000000000000004</v>
      </c>
      <c r="G194" s="299">
        <v>51.869565217391298</v>
      </c>
      <c r="H194" s="160">
        <v>43</v>
      </c>
      <c r="I194" s="299">
        <v>17.813953488372096</v>
      </c>
      <c r="J194" s="161">
        <v>155</v>
      </c>
      <c r="K194" s="302">
        <v>3.6387096774193548</v>
      </c>
      <c r="L194" s="63"/>
    </row>
    <row r="195" spans="1:13" s="34" customFormat="1">
      <c r="A195" s="179"/>
      <c r="B195" s="179"/>
      <c r="C195" s="180"/>
      <c r="D195" s="181"/>
      <c r="E195" s="112" t="s">
        <v>218</v>
      </c>
      <c r="F195" s="295">
        <v>317</v>
      </c>
      <c r="G195" s="301"/>
      <c r="H195" s="296">
        <v>808</v>
      </c>
      <c r="I195" s="301"/>
      <c r="J195" s="297">
        <v>2366</v>
      </c>
      <c r="K195" s="301"/>
      <c r="L195" s="65"/>
    </row>
    <row r="196" spans="1:13" s="35" customFormat="1">
      <c r="A196" s="138">
        <v>10</v>
      </c>
      <c r="B196" s="138">
        <v>4</v>
      </c>
      <c r="C196" s="139">
        <v>4</v>
      </c>
      <c r="D196" s="128">
        <v>5566028</v>
      </c>
      <c r="E196" s="56" t="s">
        <v>116</v>
      </c>
      <c r="F196" s="159">
        <v>25</v>
      </c>
      <c r="G196" s="299">
        <v>34.72</v>
      </c>
      <c r="H196" s="160">
        <v>35</v>
      </c>
      <c r="I196" s="299">
        <v>15.628571428571423</v>
      </c>
      <c r="J196" s="161">
        <v>107</v>
      </c>
      <c r="K196" s="302">
        <v>5.08411214953271</v>
      </c>
      <c r="L196" s="63"/>
    </row>
    <row r="197" spans="1:13" s="35" customFormat="1">
      <c r="A197" s="138">
        <v>10</v>
      </c>
      <c r="B197" s="138">
        <v>4</v>
      </c>
      <c r="C197" s="139">
        <v>4</v>
      </c>
      <c r="D197" s="128">
        <v>5158020</v>
      </c>
      <c r="E197" s="56" t="s">
        <v>34</v>
      </c>
      <c r="F197" s="159">
        <v>4</v>
      </c>
      <c r="G197" s="299">
        <v>92.75</v>
      </c>
      <c r="H197" s="160">
        <v>7</v>
      </c>
      <c r="I197" s="299">
        <v>29.285714285714285</v>
      </c>
      <c r="J197" s="161">
        <v>81</v>
      </c>
      <c r="K197" s="302">
        <v>5.3086419753086416</v>
      </c>
      <c r="L197" s="63"/>
    </row>
    <row r="198" spans="1:13" s="35" customFormat="1">
      <c r="A198" s="138">
        <v>10</v>
      </c>
      <c r="B198" s="138">
        <v>4</v>
      </c>
      <c r="C198" s="139">
        <v>4</v>
      </c>
      <c r="D198" s="128">
        <v>5162022</v>
      </c>
      <c r="E198" s="56" t="s">
        <v>43</v>
      </c>
      <c r="F198" s="159">
        <v>9</v>
      </c>
      <c r="G198" s="299">
        <v>14.888888888888888</v>
      </c>
      <c r="H198" s="160">
        <v>29</v>
      </c>
      <c r="I198" s="299">
        <v>14.517241379310345</v>
      </c>
      <c r="J198" s="161">
        <v>90</v>
      </c>
      <c r="K198" s="302">
        <v>5.0888888888888903</v>
      </c>
      <c r="L198" s="63"/>
    </row>
    <row r="199" spans="1:13" s="35" customFormat="1">
      <c r="A199" s="138">
        <v>10</v>
      </c>
      <c r="B199" s="138">
        <v>4</v>
      </c>
      <c r="C199" s="139">
        <v>4</v>
      </c>
      <c r="D199" s="128">
        <v>5362036</v>
      </c>
      <c r="E199" s="56" t="s">
        <v>69</v>
      </c>
      <c r="F199" s="159">
        <v>6</v>
      </c>
      <c r="G199" s="299">
        <v>84.666666666666671</v>
      </c>
      <c r="H199" s="160">
        <v>7</v>
      </c>
      <c r="I199" s="299">
        <v>9</v>
      </c>
      <c r="J199" s="161">
        <v>104</v>
      </c>
      <c r="K199" s="302">
        <v>4.8846153846153815</v>
      </c>
      <c r="L199" s="63"/>
    </row>
    <row r="200" spans="1:13" s="35" customFormat="1">
      <c r="A200" s="138">
        <v>10</v>
      </c>
      <c r="B200" s="138">
        <v>4</v>
      </c>
      <c r="C200" s="139">
        <v>4</v>
      </c>
      <c r="D200" s="128">
        <v>5166036</v>
      </c>
      <c r="E200" s="56" t="s">
        <v>47</v>
      </c>
      <c r="F200" s="159">
        <v>17</v>
      </c>
      <c r="G200" s="299">
        <v>32.117647058823529</v>
      </c>
      <c r="H200" s="160">
        <v>24</v>
      </c>
      <c r="I200" s="299">
        <v>14.249999999999998</v>
      </c>
      <c r="J200" s="161">
        <v>87</v>
      </c>
      <c r="K200" s="302">
        <v>5.1839080459770122</v>
      </c>
      <c r="L200" s="63"/>
    </row>
    <row r="201" spans="1:13" s="34" customFormat="1">
      <c r="A201" s="179"/>
      <c r="B201" s="179"/>
      <c r="C201" s="179"/>
      <c r="D201" s="181"/>
      <c r="E201" s="112" t="s">
        <v>288</v>
      </c>
      <c r="F201" s="295">
        <v>61</v>
      </c>
      <c r="G201" s="298"/>
      <c r="H201" s="296">
        <v>102</v>
      </c>
      <c r="I201" s="298"/>
      <c r="J201" s="296">
        <v>469</v>
      </c>
      <c r="K201" s="298"/>
      <c r="L201" s="67"/>
    </row>
    <row r="202" spans="1:13" s="35" customFormat="1">
      <c r="A202" s="165"/>
      <c r="B202" s="165"/>
      <c r="C202" s="165"/>
      <c r="D202" s="166"/>
      <c r="E202" s="74" t="s">
        <v>179</v>
      </c>
      <c r="F202" s="74">
        <v>5100</v>
      </c>
      <c r="G202" s="74"/>
      <c r="H202" s="74">
        <v>14036</v>
      </c>
      <c r="I202" s="74"/>
      <c r="J202" s="74">
        <v>36499</v>
      </c>
      <c r="K202" s="74"/>
      <c r="L202" s="38"/>
    </row>
    <row r="203" spans="1:13" s="35" customFormat="1">
      <c r="A203" s="165"/>
      <c r="B203" s="165"/>
      <c r="C203" s="165"/>
      <c r="D203" s="166"/>
      <c r="E203" s="74" t="s">
        <v>200</v>
      </c>
      <c r="F203" s="74">
        <v>2737</v>
      </c>
      <c r="G203" s="74"/>
      <c r="H203" s="74">
        <v>7860</v>
      </c>
      <c r="I203" s="74"/>
      <c r="J203" s="74">
        <v>20134</v>
      </c>
      <c r="K203" s="74"/>
      <c r="L203" s="38"/>
    </row>
    <row r="204" spans="1:13" s="35" customFormat="1">
      <c r="A204" s="165"/>
      <c r="B204" s="165"/>
      <c r="C204" s="165"/>
      <c r="D204" s="166"/>
      <c r="E204" s="74" t="s">
        <v>201</v>
      </c>
      <c r="F204" s="74">
        <v>2363</v>
      </c>
      <c r="G204" s="74"/>
      <c r="H204" s="74">
        <v>6176</v>
      </c>
      <c r="I204" s="74"/>
      <c r="J204" s="74">
        <v>16365</v>
      </c>
      <c r="K204" s="74"/>
      <c r="L204" s="38"/>
    </row>
    <row r="205" spans="1:13" s="35" customFormat="1">
      <c r="A205" s="57" t="s">
        <v>380</v>
      </c>
      <c r="B205" s="57"/>
      <c r="C205" s="57"/>
      <c r="D205" s="307"/>
      <c r="E205" s="12"/>
      <c r="F205" s="74"/>
      <c r="G205" s="75"/>
      <c r="H205" s="74"/>
      <c r="I205" s="75"/>
      <c r="J205" s="74"/>
      <c r="K205" s="57"/>
      <c r="L205" s="57"/>
    </row>
    <row r="206" spans="1:13" s="35" customFormat="1">
      <c r="A206" s="57" t="s">
        <v>378</v>
      </c>
      <c r="B206" s="57"/>
      <c r="C206" s="57"/>
      <c r="D206" s="307"/>
      <c r="E206" s="12"/>
      <c r="F206" s="74"/>
      <c r="G206" s="75"/>
      <c r="H206" s="74"/>
      <c r="I206" s="75"/>
      <c r="J206" s="74"/>
      <c r="K206" s="57"/>
      <c r="L206" s="57"/>
    </row>
    <row r="207" spans="1:13" s="35" customFormat="1" ht="12.75" customHeight="1">
      <c r="A207" s="57">
        <v>1</v>
      </c>
      <c r="B207" s="433" t="s">
        <v>367</v>
      </c>
      <c r="C207" s="433"/>
      <c r="D207" s="433"/>
      <c r="E207" s="433"/>
      <c r="F207" s="433"/>
      <c r="G207" s="433"/>
      <c r="H207" s="433"/>
      <c r="I207" s="433"/>
      <c r="J207" s="433"/>
      <c r="K207" s="433"/>
      <c r="L207" s="308"/>
      <c r="M207" s="308"/>
    </row>
    <row r="208" spans="1:13" s="35" customFormat="1">
      <c r="A208" s="57"/>
      <c r="B208" s="433"/>
      <c r="C208" s="433"/>
      <c r="D208" s="433"/>
      <c r="E208" s="433"/>
      <c r="F208" s="433"/>
      <c r="G208" s="433"/>
      <c r="H208" s="433"/>
      <c r="I208" s="433"/>
      <c r="J208" s="433"/>
      <c r="K208" s="433"/>
      <c r="L208" s="308"/>
      <c r="M208" s="308"/>
    </row>
    <row r="209" spans="1:13" s="35" customFormat="1">
      <c r="A209" s="57"/>
      <c r="B209" s="433"/>
      <c r="C209" s="433"/>
      <c r="D209" s="433"/>
      <c r="E209" s="433"/>
      <c r="F209" s="433"/>
      <c r="G209" s="433"/>
      <c r="H209" s="433"/>
      <c r="I209" s="433"/>
      <c r="J209" s="433"/>
      <c r="K209" s="433"/>
      <c r="L209" s="309"/>
      <c r="M209" s="309"/>
    </row>
    <row r="210" spans="1:13">
      <c r="A210" s="49" t="s">
        <v>226</v>
      </c>
      <c r="F210" s="35"/>
      <c r="G210" s="35"/>
      <c r="H210" s="35"/>
      <c r="I210" s="35"/>
      <c r="J210" s="35"/>
      <c r="K210" s="35"/>
    </row>
    <row r="211" spans="1:13">
      <c r="F211" s="80"/>
      <c r="G211" s="80"/>
      <c r="H211" s="80"/>
      <c r="I211" s="80"/>
      <c r="J211" s="80"/>
    </row>
    <row r="212" spans="1:13">
      <c r="J212" s="80"/>
    </row>
    <row r="213" spans="1:13">
      <c r="F213" s="80"/>
      <c r="G213" s="80"/>
      <c r="H213" s="80"/>
      <c r="I213" s="80"/>
      <c r="J213" s="80"/>
    </row>
  </sheetData>
  <sortState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21"/>
  <sheetViews>
    <sheetView zoomScale="80" zoomScaleNormal="80" workbookViewId="0"/>
  </sheetViews>
  <sheetFormatPr baseColWidth="10" defaultColWidth="11.42578125" defaultRowHeight="12.75"/>
  <cols>
    <col min="1" max="1" width="16.85546875" style="35" customWidth="1"/>
    <col min="2" max="6" width="14.42578125" style="35" customWidth="1"/>
    <col min="7" max="16384" width="11.42578125" style="35"/>
  </cols>
  <sheetData>
    <row r="1" spans="1:14" ht="18.75">
      <c r="A1" s="314" t="s">
        <v>404</v>
      </c>
      <c r="B1" s="90"/>
      <c r="C1" s="90"/>
      <c r="D1" s="90"/>
      <c r="E1" s="90"/>
      <c r="F1" s="90"/>
      <c r="G1" s="90"/>
      <c r="H1" s="90"/>
      <c r="I1" s="90"/>
      <c r="J1" s="90"/>
      <c r="K1" s="90"/>
      <c r="L1" s="90"/>
      <c r="M1" s="90"/>
      <c r="N1" s="90"/>
    </row>
    <row r="9" spans="1:14" ht="42" customHeight="1">
      <c r="A9" s="315" t="s">
        <v>327</v>
      </c>
      <c r="B9" s="315" t="s">
        <v>310</v>
      </c>
      <c r="C9" s="315" t="s">
        <v>311</v>
      </c>
      <c r="D9" s="315" t="s">
        <v>316</v>
      </c>
      <c r="E9" s="315" t="s">
        <v>312</v>
      </c>
      <c r="F9" s="315" t="s">
        <v>313</v>
      </c>
      <c r="G9" s="315" t="s">
        <v>325</v>
      </c>
    </row>
    <row r="10" spans="1:14" ht="24" customHeight="1">
      <c r="A10" s="316" t="s">
        <v>314</v>
      </c>
      <c r="B10" s="351">
        <v>469.94</v>
      </c>
      <c r="C10" s="351">
        <v>1291.6500000000001</v>
      </c>
      <c r="D10" s="351">
        <v>821.71</v>
      </c>
      <c r="E10" s="351">
        <v>911.96153846153857</v>
      </c>
      <c r="F10" s="351">
        <v>931.36</v>
      </c>
      <c r="G10" s="351">
        <v>13</v>
      </c>
    </row>
    <row r="11" spans="1:14" ht="24" customHeight="1">
      <c r="A11" s="316" t="s">
        <v>317</v>
      </c>
      <c r="B11" s="351">
        <v>544.25</v>
      </c>
      <c r="C11" s="351">
        <v>1015.96</v>
      </c>
      <c r="D11" s="351">
        <v>471.71000000000004</v>
      </c>
      <c r="E11" s="351">
        <v>792.49599999999998</v>
      </c>
      <c r="F11" s="351">
        <v>787.73500000000001</v>
      </c>
      <c r="G11" s="351">
        <v>10</v>
      </c>
    </row>
    <row r="12" spans="1:14" ht="24" customHeight="1">
      <c r="A12" s="316" t="s">
        <v>315</v>
      </c>
      <c r="B12" s="351">
        <v>328.08</v>
      </c>
      <c r="C12" s="351">
        <v>822.76</v>
      </c>
      <c r="D12" s="351">
        <v>494.68</v>
      </c>
      <c r="E12" s="351">
        <v>565.21814814814809</v>
      </c>
      <c r="F12" s="351">
        <v>554.51</v>
      </c>
      <c r="G12" s="351">
        <v>27</v>
      </c>
    </row>
    <row r="13" spans="1:14" ht="24" customHeight="1">
      <c r="A13" s="316" t="s">
        <v>318</v>
      </c>
      <c r="B13" s="351">
        <v>454.47</v>
      </c>
      <c r="C13" s="351">
        <v>1226.56</v>
      </c>
      <c r="D13" s="351">
        <v>772.08999999999992</v>
      </c>
      <c r="E13" s="351">
        <v>851.98210526315791</v>
      </c>
      <c r="F13" s="351">
        <v>785.95</v>
      </c>
      <c r="G13" s="351">
        <v>19</v>
      </c>
    </row>
    <row r="14" spans="1:14" ht="24" customHeight="1">
      <c r="A14" s="316" t="s">
        <v>319</v>
      </c>
      <c r="B14" s="351">
        <v>293.8</v>
      </c>
      <c r="C14" s="351">
        <v>1364.3</v>
      </c>
      <c r="D14" s="351">
        <v>1070.5</v>
      </c>
      <c r="E14" s="351">
        <v>709.72258064516132</v>
      </c>
      <c r="F14" s="351">
        <v>702.64</v>
      </c>
      <c r="G14" s="351">
        <v>31</v>
      </c>
    </row>
    <row r="15" spans="1:14" ht="24" customHeight="1">
      <c r="A15" s="316" t="s">
        <v>320</v>
      </c>
      <c r="B15" s="351">
        <v>320.60000000000002</v>
      </c>
      <c r="C15" s="351">
        <v>1042.6300000000001</v>
      </c>
      <c r="D15" s="351">
        <v>722.03000000000009</v>
      </c>
      <c r="E15" s="351">
        <v>594.73444444444442</v>
      </c>
      <c r="F15" s="351">
        <v>547.06500000000005</v>
      </c>
      <c r="G15" s="351">
        <v>36</v>
      </c>
    </row>
    <row r="16" spans="1:14" ht="24" customHeight="1">
      <c r="A16" s="316" t="s">
        <v>321</v>
      </c>
      <c r="B16" s="351">
        <v>526.51</v>
      </c>
      <c r="C16" s="351">
        <v>1190.29</v>
      </c>
      <c r="D16" s="351">
        <v>663.78</v>
      </c>
      <c r="E16" s="351">
        <v>791.10545454545456</v>
      </c>
      <c r="F16" s="351">
        <v>777.26</v>
      </c>
      <c r="G16" s="351">
        <v>11</v>
      </c>
    </row>
    <row r="17" spans="1:12" ht="24" customHeight="1">
      <c r="A17" s="316" t="s">
        <v>322</v>
      </c>
      <c r="B17" s="351">
        <v>456.08</v>
      </c>
      <c r="C17" s="351">
        <v>1008.85</v>
      </c>
      <c r="D17" s="351">
        <v>552.77</v>
      </c>
      <c r="E17" s="351">
        <v>742.9723529411765</v>
      </c>
      <c r="F17" s="351">
        <v>775.1</v>
      </c>
      <c r="G17" s="351">
        <v>17</v>
      </c>
    </row>
    <row r="18" spans="1:12" ht="24" customHeight="1">
      <c r="A18" s="316" t="s">
        <v>323</v>
      </c>
      <c r="B18" s="351">
        <v>447.25</v>
      </c>
      <c r="C18" s="351">
        <v>999.34</v>
      </c>
      <c r="D18" s="351">
        <v>552.09</v>
      </c>
      <c r="E18" s="351">
        <v>649.02176470588233</v>
      </c>
      <c r="F18" s="351">
        <v>650.15</v>
      </c>
      <c r="G18" s="351">
        <v>17</v>
      </c>
    </row>
    <row r="19" spans="1:12" ht="24" customHeight="1">
      <c r="A19" s="316" t="s">
        <v>324</v>
      </c>
      <c r="B19" s="351">
        <v>333.56</v>
      </c>
      <c r="C19" s="351">
        <v>787.18</v>
      </c>
      <c r="D19" s="351">
        <v>453.61999999999995</v>
      </c>
      <c r="E19" s="351">
        <v>503.32599999999996</v>
      </c>
      <c r="F19" s="351">
        <v>497.16</v>
      </c>
      <c r="G19" s="351">
        <v>5</v>
      </c>
      <c r="H19" s="20"/>
    </row>
    <row r="20" spans="1:12">
      <c r="A20" s="317">
        <v>1</v>
      </c>
      <c r="B20" s="318" t="s">
        <v>381</v>
      </c>
      <c r="C20" s="319"/>
      <c r="D20" s="319"/>
      <c r="E20" s="319"/>
      <c r="F20" s="319"/>
      <c r="G20" s="319"/>
      <c r="H20" s="319"/>
      <c r="I20" s="319"/>
      <c r="J20" s="319"/>
      <c r="K20" s="319"/>
      <c r="L20" s="319"/>
    </row>
    <row r="21" spans="1:12">
      <c r="A21" s="320" t="s">
        <v>411</v>
      </c>
      <c r="B21" s="319"/>
      <c r="C21" s="319"/>
      <c r="D21" s="319"/>
      <c r="E21" s="319"/>
      <c r="F21" s="319"/>
      <c r="G21" s="319"/>
      <c r="H21" s="319"/>
      <c r="I21" s="319"/>
      <c r="J21" s="319"/>
      <c r="K21" s="319"/>
      <c r="L21" s="319"/>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P080R115</cp:lastModifiedBy>
  <cp:lastPrinted>2017-09-11T06:02:06Z</cp:lastPrinted>
  <dcterms:created xsi:type="dcterms:W3CDTF">2009-06-22T08:33:21Z</dcterms:created>
  <dcterms:modified xsi:type="dcterms:W3CDTF">2021-01-04T10:22:35Z</dcterms:modified>
</cp:coreProperties>
</file>